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5" yWindow="204" windowWidth="15786" windowHeight="8803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<sst xmlns="http://schemas.openxmlformats.org/spreadsheetml/2006/main" count="43" uniqueCount="30">
  <si>
    <t>科    目</t>
  </si>
  <si>
    <t>％</t>
  </si>
  <si>
    <t>備  註</t>
  </si>
  <si>
    <r>
      <t>比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較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增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減</t>
    </r>
  </si>
  <si>
    <t>政府補助及
學雜費等收入支應</t>
  </si>
  <si>
    <t>５項自籌
收入支應</t>
  </si>
  <si>
    <t>合　　計</t>
  </si>
  <si>
    <t>５項自籌
收入支應</t>
  </si>
  <si>
    <t>合　　計</t>
  </si>
  <si>
    <r>
      <t>金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　額</t>
    </r>
  </si>
  <si>
    <t>決算數</t>
  </si>
  <si>
    <t>國立體育大學校務基金</t>
  </si>
  <si>
    <t>管制性項目及統計所需項目比較表</t>
  </si>
  <si>
    <t>中華民國104年度</t>
  </si>
  <si>
    <t>單位:新臺幣元</t>
  </si>
  <si>
    <t>預 算 數</t>
  </si>
  <si>
    <t>管制性項目</t>
  </si>
  <si>
    <t/>
  </si>
  <si>
    <t xml:space="preserve">　國外旅費                                                    </t>
  </si>
  <si>
    <t xml:space="preserve">　廣（公）告費                                                </t>
  </si>
  <si>
    <t xml:space="preserve">　業務宣導費                                                  </t>
  </si>
  <si>
    <t xml:space="preserve">　公共關係費                                                  </t>
  </si>
  <si>
    <t>統計所需項目</t>
  </si>
  <si>
    <t xml:space="preserve">　宿舍電費                                                    </t>
  </si>
  <si>
    <t xml:space="preserve">　宿舍水費                                                    </t>
  </si>
  <si>
    <t xml:space="preserve">　宿舍修護費                                                  </t>
  </si>
  <si>
    <t xml:space="preserve">　計時與計件人員酬金                                          </t>
  </si>
  <si>
    <t xml:space="preserve">　專技人員酬金                                                </t>
  </si>
  <si>
    <t xml:space="preserve">　講課鐘點、稿費、出席審查及查詢費                            </t>
  </si>
  <si>
    <t xml:space="preserve">　宿舍折舊                                                    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</si>
</sst>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4">
    <font>
      <sz val="12"/>
      <name val="新細明體"/>
      <family val="1"/>
    </font>
    <font>
      <sz val="9"/>
      <name val="新細明體"/>
      <family val="1"/>
    </font>
    <font>
      <sz val="12"/>
      <name val="細明體"/>
      <family val="3"/>
    </font>
    <font>
      <sz val="9"/>
      <name val="細明體"/>
      <family val="3"/>
    </font>
    <font>
      <sz val="12"/>
      <name val="Times New Roman"/>
      <family val="1"/>
    </font>
    <font>
      <b/>
      <sz val="16"/>
      <name val="新細明體"/>
      <family val="1"/>
    </font>
    <font>
      <b/>
      <u val="single"/>
      <sz val="16"/>
      <name val="新細明體"/>
      <family val="1"/>
    </font>
    <font>
      <b/>
      <u val="single"/>
      <sz val="16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2"/>
      <color indexed="12"/>
      <name val="細明體"/>
      <family val="3"/>
    </font>
    <font>
      <sz val="12"/>
      <color indexed="12"/>
      <name val="細明體"/>
      <family val="3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0" fillId="0" borderId="0" applyFont="0" applyFill="0" applyBorder="0" applyAlignment="0" applyProtection="0"/>
    <xf numFmtId="0" fontId="3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0" fillId="23" borderId="4" applyNumberFormat="0" applyFont="0" applyAlignment="0" applyProtection="0"/>
    <xf numFmtId="0" fontId="3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35">
    <xf numFmtId="0" fontId="0" fillId="0" borderId="0" xfId="0" applyAlignment="1">
      <alignment vertical="center"/>
    </xf>
    <xf numFmtId="0" fontId="2" fillId="0" borderId="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0" fillId="0" borderId="0" xfId="0" applyFont="1" applyAlignment="1">
      <alignment vertic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40" fontId="26" fillId="0" borderId="23" xfId="0" applyNumberFormat="1" applyFont="1" applyBorder="1" applyAlignment="1">
      <alignment vertical="top"/>
    </xf>
    <xf numFmtId="40" fontId="2" fillId="0" borderId="23" xfId="0" applyNumberFormat="1" applyFont="1" applyBorder="1" applyAlignment="1">
      <alignment vertical="top"/>
    </xf>
    <xf numFmtId="49" fontId="25" fillId="0" borderId="24" xfId="0" applyNumberFormat="1" applyFont="1" applyBorder="1" applyAlignment="1">
      <alignment vertical="top" wrapText="1"/>
    </xf>
    <xf numFmtId="49" fontId="2" fillId="0" borderId="24" xfId="0" applyNumberFormat="1" applyFont="1" applyBorder="1" applyAlignment="1">
      <alignment vertical="top" wrapText="1"/>
    </xf>
    <xf numFmtId="49" fontId="25" fillId="0" borderId="13" xfId="0" applyNumberFormat="1" applyFont="1" applyBorder="1" applyAlignment="1">
      <alignment vertical="top" wrapText="1"/>
    </xf>
    <xf numFmtId="40" fontId="26" fillId="0" borderId="25" xfId="0" applyNumberFormat="1" applyFont="1" applyBorder="1" applyAlignment="1">
      <alignment vertical="top"/>
    </xf>
    <xf numFmtId="49" fontId="2" fillId="0" borderId="26" xfId="0" applyNumberFormat="1" applyFont="1" applyBorder="1" applyAlignment="1">
      <alignment vertical="top" wrapText="1"/>
    </xf>
    <xf numFmtId="40" fontId="2" fillId="0" borderId="27" xfId="0" applyNumberFormat="1" applyFont="1" applyBorder="1" applyAlignment="1">
      <alignment vertical="top"/>
    </xf>
    <xf numFmtId="49" fontId="26" fillId="0" borderId="28" xfId="0" applyNumberFormat="1" applyFont="1" applyBorder="1" applyAlignment="1">
      <alignment vertical="top" wrapText="1"/>
    </xf>
    <xf numFmtId="49" fontId="2" fillId="0" borderId="29" xfId="0" applyNumberFormat="1" applyFont="1" applyBorder="1" applyAlignment="1">
      <alignment vertical="top" wrapText="1"/>
    </xf>
    <xf numFmtId="49" fontId="26" fillId="0" borderId="29" xfId="0" applyNumberFormat="1" applyFont="1" applyBorder="1" applyAlignment="1">
      <alignment vertical="top" wrapText="1"/>
    </xf>
    <xf numFmtId="49" fontId="2" fillId="0" borderId="30" xfId="0" applyNumberFormat="1" applyFont="1" applyBorder="1" applyAlignment="1">
      <alignment vertical="top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zoomScale="75" zoomScaleNormal="75" zoomScalePageLayoutView="0" workbookViewId="0" topLeftCell="A1">
      <selection activeCell="A1" sqref="A1"/>
    </sheetView>
  </sheetViews>
  <sheetFormatPr defaultColWidth="14.125" defaultRowHeight="16.5"/>
  <cols>
    <col min="1" max="1" width="27.375" style="4" customWidth="1"/>
    <col min="2" max="6" width="14.125" style="4" customWidth="1"/>
    <col min="7" max="8" width="18.125" style="0" bestFit="1" customWidth="1"/>
    <col min="9" max="9" width="14.25390625" style="0" bestFit="1" customWidth="1"/>
  </cols>
  <sheetData>
    <row r="1" spans="1:6" ht="22.5">
      <c r="A1" s="5"/>
      <c r="B1" s="5"/>
      <c r="D1" s="5"/>
      <c r="E1" s="6" t="s">
        <v>11</v>
      </c>
      <c r="F1" s="5"/>
    </row>
    <row r="2" spans="1:6" ht="22.5">
      <c r="A2" s="5"/>
      <c r="B2" s="5"/>
      <c r="D2" s="5"/>
      <c r="E2" s="7" t="s">
        <v>12</v>
      </c>
      <c r="F2" s="5"/>
    </row>
    <row r="3" spans="1:10" ht="17.25" thickBot="1">
      <c r="A3" s="1"/>
      <c r="B3" s="8"/>
      <c r="D3" s="9"/>
      <c r="E3" s="2" t="s">
        <v>13</v>
      </c>
      <c r="F3" s="9"/>
      <c r="G3" s="9"/>
      <c r="H3" s="8"/>
      <c r="J3" s="3" t="s">
        <v>14</v>
      </c>
    </row>
    <row r="4" spans="1:10" ht="16.5" customHeight="1">
      <c r="A4" s="12" t="s">
        <v>0</v>
      </c>
      <c r="B4" s="13" t="s">
        <v>15</v>
      </c>
      <c r="C4" s="14"/>
      <c r="D4" s="15"/>
      <c r="E4" s="13" t="s">
        <v>10</v>
      </c>
      <c r="F4" s="14"/>
      <c r="G4" s="15"/>
      <c r="H4" s="10" t="s">
        <v>3</v>
      </c>
      <c r="I4" s="10"/>
      <c r="J4" s="11" t="s">
        <v>2</v>
      </c>
    </row>
    <row r="5" spans="1:10" ht="57.75" customHeight="1" thickBot="1">
      <c r="A5" s="16"/>
      <c r="B5" s="17" t="s">
        <v>4</v>
      </c>
      <c r="C5" s="17" t="s">
        <v>5</v>
      </c>
      <c r="D5" s="18" t="s">
        <v>6</v>
      </c>
      <c r="E5" s="19" t="s">
        <v>4</v>
      </c>
      <c r="F5" s="17" t="s">
        <v>7</v>
      </c>
      <c r="G5" s="18" t="s">
        <v>8</v>
      </c>
      <c r="H5" s="20" t="s">
        <v>9</v>
      </c>
      <c r="I5" s="21" t="s">
        <v>1</v>
      </c>
      <c r="J5" s="22"/>
    </row>
    <row r="6" spans="1:10" ht="16.5">
      <c r="A6" s="27" t="s">
        <v>16</v>
      </c>
      <c r="B6" s="28">
        <v>858000</v>
      </c>
      <c r="C6" s="28">
        <v>1751000</v>
      </c>
      <c r="D6" s="28">
        <v>2609000</v>
      </c>
      <c r="E6" s="28">
        <v>660759</v>
      </c>
      <c r="F6" s="28">
        <v>2532415</v>
      </c>
      <c r="G6" s="28">
        <v>3193174</v>
      </c>
      <c r="H6" s="28">
        <f>G6-D6</f>
        <v>584174</v>
      </c>
      <c r="I6" s="28">
        <f>IF(D6=0,"",ROUND(H6*100/D6,2))</f>
        <v>22.39</v>
      </c>
      <c r="J6" s="31" t="s">
        <v>17</v>
      </c>
    </row>
    <row r="7" spans="1:10" ht="16.5">
      <c r="A7" s="26" t="s">
        <v>18</v>
      </c>
      <c r="B7" s="24">
        <v>794000</v>
      </c>
      <c r="C7" s="24">
        <v>1050000</v>
      </c>
      <c r="D7" s="24">
        <v>1844000</v>
      </c>
      <c r="E7" s="24">
        <v>571279</v>
      </c>
      <c r="F7" s="24">
        <v>2025943</v>
      </c>
      <c r="G7" s="24">
        <v>2597222</v>
      </c>
      <c r="H7" s="24">
        <f>G7-D7</f>
        <v>753222</v>
      </c>
      <c r="I7" s="24">
        <f>IF(D7=0,"",ROUND(H7*100/D7,2))</f>
        <v>40.85</v>
      </c>
      <c r="J7" s="32" t="s">
        <v>17</v>
      </c>
    </row>
    <row r="8" spans="1:10" ht="16.5">
      <c r="A8" s="26" t="s">
        <v>19</v>
      </c>
      <c r="B8" s="24">
        <v>21000</v>
      </c>
      <c r="C8" s="24">
        <v>24000</v>
      </c>
      <c r="D8" s="24">
        <v>45000</v>
      </c>
      <c r="E8" s="24">
        <v>16480</v>
      </c>
      <c r="F8" s="24">
        <v>1929</v>
      </c>
      <c r="G8" s="24">
        <v>18409</v>
      </c>
      <c r="H8" s="24">
        <f>G8-D8</f>
        <v>-26591</v>
      </c>
      <c r="I8" s="24">
        <f>IF(D8=0,"",ROUND(H8*100/D8,2))</f>
        <v>-59.09</v>
      </c>
      <c r="J8" s="32" t="s">
        <v>17</v>
      </c>
    </row>
    <row r="9" spans="1:10" ht="16.5">
      <c r="A9" s="26" t="s">
        <v>20</v>
      </c>
      <c r="B9" s="24">
        <v>43000</v>
      </c>
      <c r="C9" s="24">
        <v>26000</v>
      </c>
      <c r="D9" s="24">
        <v>69000</v>
      </c>
      <c r="E9" s="24">
        <v>53000</v>
      </c>
      <c r="F9" s="24">
        <v>36000</v>
      </c>
      <c r="G9" s="24">
        <v>89000</v>
      </c>
      <c r="H9" s="24">
        <f>G9-D9</f>
        <v>20000</v>
      </c>
      <c r="I9" s="24">
        <f>IF(D9=0,"",ROUND(H9*100/D9,2))</f>
        <v>28.99</v>
      </c>
      <c r="J9" s="32" t="s">
        <v>17</v>
      </c>
    </row>
    <row r="10" spans="1:10" ht="16.5">
      <c r="A10" s="26" t="s">
        <v>21</v>
      </c>
      <c r="B10" s="24">
        <v>0</v>
      </c>
      <c r="C10" s="24">
        <v>651000</v>
      </c>
      <c r="D10" s="24">
        <v>651000</v>
      </c>
      <c r="E10" s="24">
        <v>20000</v>
      </c>
      <c r="F10" s="24">
        <v>468543</v>
      </c>
      <c r="G10" s="24">
        <v>488543</v>
      </c>
      <c r="H10" s="24">
        <f>G10-D10</f>
        <v>-162457</v>
      </c>
      <c r="I10" s="24">
        <f>IF(D10=0,"",ROUND(H10*100/D10,2))</f>
        <v>-24.95</v>
      </c>
      <c r="J10" s="32" t="s">
        <v>17</v>
      </c>
    </row>
    <row r="11" spans="1:10" ht="16.5">
      <c r="A11" s="25" t="s">
        <v>22</v>
      </c>
      <c r="B11" s="23">
        <v>26328000</v>
      </c>
      <c r="C11" s="23">
        <v>34604000</v>
      </c>
      <c r="D11" s="23">
        <v>60932000</v>
      </c>
      <c r="E11" s="23">
        <v>32466539</v>
      </c>
      <c r="F11" s="23">
        <v>40644460</v>
      </c>
      <c r="G11" s="23">
        <v>73110999</v>
      </c>
      <c r="H11" s="23">
        <f>G11-D11</f>
        <v>12178999</v>
      </c>
      <c r="I11" s="23">
        <f>IF(D11=0,"",ROUND(H11*100/D11,2))</f>
        <v>19.99</v>
      </c>
      <c r="J11" s="33" t="s">
        <v>17</v>
      </c>
    </row>
    <row r="12" spans="1:10" ht="16.5">
      <c r="A12" s="26" t="s">
        <v>23</v>
      </c>
      <c r="B12" s="24">
        <v>0</v>
      </c>
      <c r="C12" s="24">
        <v>4200000</v>
      </c>
      <c r="D12" s="24">
        <v>4200000</v>
      </c>
      <c r="E12" s="24">
        <v>174</v>
      </c>
      <c r="F12" s="24">
        <v>3578779</v>
      </c>
      <c r="G12" s="24">
        <v>3578953</v>
      </c>
      <c r="H12" s="24">
        <f>G12-D12</f>
        <v>-621047</v>
      </c>
      <c r="I12" s="24">
        <f>IF(D12=0,"",ROUND(H12*100/D12,2))</f>
        <v>-14.79</v>
      </c>
      <c r="J12" s="32" t="s">
        <v>17</v>
      </c>
    </row>
    <row r="13" spans="1:10" ht="16.5">
      <c r="A13" s="26" t="s">
        <v>24</v>
      </c>
      <c r="B13" s="24">
        <v>0</v>
      </c>
      <c r="C13" s="24">
        <v>500000</v>
      </c>
      <c r="D13" s="24">
        <v>500000</v>
      </c>
      <c r="E13" s="24">
        <v>117</v>
      </c>
      <c r="F13" s="24">
        <v>493235</v>
      </c>
      <c r="G13" s="24">
        <v>493352</v>
      </c>
      <c r="H13" s="24">
        <f>G13-D13</f>
        <v>-6648</v>
      </c>
      <c r="I13" s="24">
        <f>IF(D13=0,"",ROUND(H13*100/D13,2))</f>
        <v>-1.33</v>
      </c>
      <c r="J13" s="32" t="s">
        <v>17</v>
      </c>
    </row>
    <row r="14" spans="1:10" ht="16.5">
      <c r="A14" s="26" t="s">
        <v>25</v>
      </c>
      <c r="B14" s="24">
        <v>250000</v>
      </c>
      <c r="C14" s="24">
        <v>2000000</v>
      </c>
      <c r="D14" s="24">
        <v>2250000</v>
      </c>
      <c r="E14" s="24">
        <v>493233</v>
      </c>
      <c r="F14" s="24">
        <v>655773</v>
      </c>
      <c r="G14" s="24">
        <v>1149006</v>
      </c>
      <c r="H14" s="24">
        <f>G14-D14</f>
        <v>-1100994</v>
      </c>
      <c r="I14" s="24">
        <f>IF(D14=0,"",ROUND(H14*100/D14,2))</f>
        <v>-48.93</v>
      </c>
      <c r="J14" s="32" t="s">
        <v>17</v>
      </c>
    </row>
    <row r="15" spans="1:10" ht="16.5">
      <c r="A15" s="26" t="s">
        <v>26</v>
      </c>
      <c r="B15" s="24">
        <v>21608000</v>
      </c>
      <c r="C15" s="24">
        <v>23346000</v>
      </c>
      <c r="D15" s="24">
        <v>44954000</v>
      </c>
      <c r="E15" s="24">
        <v>27339545</v>
      </c>
      <c r="F15" s="24">
        <v>31058298</v>
      </c>
      <c r="G15" s="24">
        <v>58397843</v>
      </c>
      <c r="H15" s="24">
        <f>G15-D15</f>
        <v>13443843</v>
      </c>
      <c r="I15" s="24">
        <f>IF(D15=0,"",ROUND(H15*100/D15,2))</f>
        <v>29.91</v>
      </c>
      <c r="J15" s="32" t="s">
        <v>17</v>
      </c>
    </row>
    <row r="16" spans="1:10" ht="16.5">
      <c r="A16" s="26" t="s">
        <v>27</v>
      </c>
      <c r="B16" s="24">
        <v>0</v>
      </c>
      <c r="C16" s="24">
        <v>0</v>
      </c>
      <c r="D16" s="24">
        <v>0</v>
      </c>
      <c r="E16" s="24">
        <v>9900</v>
      </c>
      <c r="F16" s="24">
        <v>0</v>
      </c>
      <c r="G16" s="24">
        <v>9900</v>
      </c>
      <c r="H16" s="24">
        <f>G16-D16</f>
        <v>9900</v>
      </c>
      <c r="I16" s="24">
        <f>IF(D16=0,"",ROUND(H16*100/D16,2))</f>
      </c>
      <c r="J16" s="32" t="s">
        <v>17</v>
      </c>
    </row>
    <row r="17" spans="1:10" ht="33.75">
      <c r="A17" s="26" t="s">
        <v>28</v>
      </c>
      <c r="B17" s="24">
        <v>4470000</v>
      </c>
      <c r="C17" s="24">
        <v>3751000</v>
      </c>
      <c r="D17" s="24">
        <v>8221000</v>
      </c>
      <c r="E17" s="24">
        <v>4623570</v>
      </c>
      <c r="F17" s="24">
        <v>4043863</v>
      </c>
      <c r="G17" s="24">
        <v>8667433</v>
      </c>
      <c r="H17" s="24">
        <f>G17-D17</f>
        <v>446433</v>
      </c>
      <c r="I17" s="24">
        <f>IF(D17=0,"",ROUND(H17*100/D17,2))</f>
        <v>5.43</v>
      </c>
      <c r="J17" s="32" t="s">
        <v>17</v>
      </c>
    </row>
    <row r="18" spans="1:10" ht="17.25" thickBot="1">
      <c r="A18" s="29" t="s">
        <v>29</v>
      </c>
      <c r="B18" s="30">
        <v>0</v>
      </c>
      <c r="C18" s="30">
        <v>807000</v>
      </c>
      <c r="D18" s="30">
        <v>807000</v>
      </c>
      <c r="E18" s="30">
        <v>0</v>
      </c>
      <c r="F18" s="30">
        <v>814512</v>
      </c>
      <c r="G18" s="30">
        <v>814512</v>
      </c>
      <c r="H18" s="30">
        <f>G18-D18</f>
        <v>7512</v>
      </c>
      <c r="I18" s="30">
        <f>IF(D18=0,"",ROUND(H18*100/D18,2))</f>
        <v>0.93</v>
      </c>
      <c r="J18" s="34" t="s">
        <v>17</v>
      </c>
    </row>
  </sheetData>
  <sheetProtection/>
  <mergeCells count="5">
    <mergeCell ref="H4:I4"/>
    <mergeCell ref="J4:J5"/>
    <mergeCell ref="A4:A5"/>
    <mergeCell ref="B4:D4"/>
    <mergeCell ref="E4:G4"/>
  </mergeCells>
  <printOptions/>
  <pageMargins left="0.75" right="0.75" top="1" bottom="1" header="0.5" footer="0.5"/>
  <pageSetup horizontalDpi="180" verticalDpi="18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艾富資訊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george</dc:creator>
  <cp:keywords/>
  <dc:description/>
  <cp:lastModifiedBy>admin</cp:lastModifiedBy>
  <dcterms:created xsi:type="dcterms:W3CDTF">2007-01-24T15:03:20Z</dcterms:created>
  <dcterms:modified xsi:type="dcterms:W3CDTF">2016-08-23T07:21:27Z</dcterms:modified>
  <cp:category/>
  <cp:version/>
  <cp:contentType/>
  <cp:contentStatus/>
</cp:coreProperties>
</file>