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17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<sst xmlns="http://schemas.openxmlformats.org/spreadsheetml/2006/main" count="66" uniqueCount="63">
  <si>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</si>
  <si>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</si>
  <si>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</si>
  <si>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</si>
  <si>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</si>
  <si>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 xml:space="preserve">科   目   </t>
  </si>
  <si>
    <t>國立體育大學校務基金</t>
  </si>
  <si>
    <t>各項費用彙計表</t>
  </si>
  <si>
    <t>中華民國106年度</t>
  </si>
  <si>
    <t>單位:新臺幣元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</si>
  <si>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</si>
  <si>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</si>
  <si>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</si>
  <si>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</si>
  <si>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</si>
  <si>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</si>
  <si>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</si>
  <si>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</si>
  <si>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</si>
  <si>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</si>
  <si>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</si>
  <si>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</si>
  <si>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</si>
  <si>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</si>
  <si>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</si>
  <si>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印刷裝訂與廣告費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</si>
  <si>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</si>
  <si>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</si>
  <si>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</si>
  <si>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</si>
  <si>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</si>
  <si>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</si>
  <si>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</si>
  <si>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</si>
  <si>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</si>
  <si>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</si>
  <si>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</si>
  <si>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</si>
  <si>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</si>
  <si>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</si>
  <si>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</si>
  <si>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土地改良物折舊                                                                                      </t>
  </si>
  <si>
    <t xml:space="preserve">　房屋折舊                                                                                            </t>
  </si>
  <si>
    <t xml:space="preserve">　機械及設備折舊                                                                                      </t>
  </si>
  <si>
    <t xml:space="preserve">　交通及運輸設備折舊                                                                                  </t>
  </si>
  <si>
    <t xml:space="preserve">　什項設備折舊                                                                                        </t>
  </si>
  <si>
    <t xml:space="preserve">　代管資產折舊      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</si>
  <si>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</si>
  <si>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稅捐與規費(強制費)  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</si>
  <si>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</si>
  <si>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</si>
  <si>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</si>
  <si>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規費                                                                                                </t>
  </si>
  <si>
    <t xml:space="preserve">會費、捐助、補助、分攤、救助(濟)與交流活動費  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</si>
  <si>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</si>
  <si>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</si>
  <si>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補貼(償)、獎勵、慰問與救助(濟)    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</si>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</sst>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2.5">
      <c r="A1" s="6"/>
      <c r="B1" s="6"/>
      <c r="D1" s="7"/>
      <c r="E1" s="7" t="s">
        <v>6</v>
      </c>
      <c r="F1" s="7"/>
      <c r="G1" s="7"/>
      <c r="H1" s="6"/>
      <c r="I1" s="6"/>
    </row>
    <row r="2" spans="1:9" ht="22.5">
      <c r="A2" s="6"/>
      <c r="B2" s="6"/>
      <c r="D2" s="8"/>
      <c r="E2" s="8" t="s">
        <v>7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8</v>
      </c>
      <c r="F3" s="9"/>
      <c r="G3" s="9"/>
      <c r="H3" s="5"/>
      <c r="I3" s="3" t="s">
        <v>9</v>
      </c>
    </row>
    <row r="4" spans="1:9" ht="16.5">
      <c r="A4" s="10" t="s">
        <v>5</v>
      </c>
      <c r="B4" s="13" t="s">
        <v>10</v>
      </c>
      <c r="C4" s="14"/>
      <c r="D4" s="15"/>
      <c r="E4" s="13" t="s">
        <v>4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2</v>
      </c>
      <c r="E5" s="19" t="s">
        <v>11</v>
      </c>
      <c r="F5" s="17" t="s">
        <v>12</v>
      </c>
      <c r="G5" s="18" t="s">
        <v>2</v>
      </c>
      <c r="H5" s="20" t="s">
        <v>3</v>
      </c>
      <c r="I5" s="21" t="s">
        <v>1</v>
      </c>
    </row>
    <row r="6" spans="1:9" ht="16.5">
      <c r="A6" s="24" t="s">
        <v>13</v>
      </c>
      <c r="B6" s="25">
        <v>275135000</v>
      </c>
      <c r="C6" s="25">
        <v>25828000</v>
      </c>
      <c r="D6" s="25">
        <v>300963000</v>
      </c>
      <c r="E6" s="25">
        <v>244879654</v>
      </c>
      <c r="F6" s="25">
        <v>17240301</v>
      </c>
      <c r="G6" s="25">
        <v>262119955</v>
      </c>
      <c r="H6" s="25">
        <f>G6-D6</f>
        <v>-38843045</v>
      </c>
      <c r="I6" s="28">
        <f>IF(D6=0,"",ROUND(H6*100/D6,2))</f>
        <v>-12.91</v>
      </c>
    </row>
    <row r="7" spans="1:9" ht="16.5">
      <c r="A7" s="23" t="s">
        <v>14</v>
      </c>
      <c r="B7" s="22">
        <v>196988000</v>
      </c>
      <c r="C7" s="22">
        <v>3000000</v>
      </c>
      <c r="D7" s="22">
        <v>199988000</v>
      </c>
      <c r="E7" s="22">
        <v>172611268</v>
      </c>
      <c r="F7" s="22">
        <v>3862181</v>
      </c>
      <c r="G7" s="22">
        <v>176473449</v>
      </c>
      <c r="H7" s="22">
        <f>G7-D7</f>
        <v>-23514551</v>
      </c>
      <c r="I7" s="29">
        <f>IF(D7=0,"",ROUND(H7*100/D7,2))</f>
        <v>-11.76</v>
      </c>
    </row>
    <row r="8" spans="1:9" ht="33.75">
      <c r="A8" s="23" t="s">
        <v>15</v>
      </c>
      <c r="B8" s="22">
        <v>2624000</v>
      </c>
      <c r="C8" s="22">
        <v>22714000</v>
      </c>
      <c r="D8" s="22">
        <v>25338000</v>
      </c>
      <c r="E8" s="22">
        <v>10400471</v>
      </c>
      <c r="F8" s="22">
        <v>13275896</v>
      </c>
      <c r="G8" s="22">
        <v>23676367</v>
      </c>
      <c r="H8" s="22">
        <f>G8-D8</f>
        <v>-1661633</v>
      </c>
      <c r="I8" s="29">
        <f>IF(D8=0,"",ROUND(H8*100/D8,2))</f>
        <v>-6.56</v>
      </c>
    </row>
    <row r="9" spans="1:9" ht="16.5">
      <c r="A9" s="23" t="s">
        <v>16</v>
      </c>
      <c r="B9" s="22">
        <v>2574000</v>
      </c>
      <c r="C9" s="22">
        <v>114000</v>
      </c>
      <c r="D9" s="22">
        <v>2688000</v>
      </c>
      <c r="E9" s="22">
        <v>2063577</v>
      </c>
      <c r="F9" s="22">
        <v>0</v>
      </c>
      <c r="G9" s="22">
        <v>2063577</v>
      </c>
      <c r="H9" s="22">
        <f>G9-D9</f>
        <v>-624423</v>
      </c>
      <c r="I9" s="29">
        <f>IF(D9=0,"",ROUND(H9*100/D9,2))</f>
        <v>-23.23</v>
      </c>
    </row>
    <row r="10" spans="1:9" ht="16.5">
      <c r="A10" s="23" t="s">
        <v>17</v>
      </c>
      <c r="B10" s="22">
        <v>29529000</v>
      </c>
      <c r="C10" s="22">
        <v>0</v>
      </c>
      <c r="D10" s="22">
        <v>29529000</v>
      </c>
      <c r="E10" s="22">
        <v>26300254</v>
      </c>
      <c r="F10" s="22">
        <v>0</v>
      </c>
      <c r="G10" s="22">
        <v>26300254</v>
      </c>
      <c r="H10" s="22">
        <f>G10-D10</f>
        <v>-3228746</v>
      </c>
      <c r="I10" s="29">
        <f>IF(D10=0,"",ROUND(H10*100/D10,2))</f>
        <v>-10.93</v>
      </c>
    </row>
    <row r="11" spans="1:9" ht="16.5">
      <c r="A11" s="23" t="s">
        <v>18</v>
      </c>
      <c r="B11" s="22">
        <v>18739000</v>
      </c>
      <c r="C11" s="22">
        <v>0</v>
      </c>
      <c r="D11" s="22">
        <v>18739000</v>
      </c>
      <c r="E11" s="22">
        <v>13669817</v>
      </c>
      <c r="F11" s="22">
        <v>20344</v>
      </c>
      <c r="G11" s="22">
        <v>13690161</v>
      </c>
      <c r="H11" s="22">
        <f>G11-D11</f>
        <v>-5048839</v>
      </c>
      <c r="I11" s="29">
        <f>IF(D11=0,"",ROUND(H11*100/D11,2))</f>
        <v>-26.94</v>
      </c>
    </row>
    <row r="12" spans="1:9" ht="16.5">
      <c r="A12" s="23" t="s">
        <v>19</v>
      </c>
      <c r="B12" s="22">
        <v>24681000</v>
      </c>
      <c r="C12" s="22">
        <v>0</v>
      </c>
      <c r="D12" s="22">
        <v>24681000</v>
      </c>
      <c r="E12" s="22">
        <v>19823966</v>
      </c>
      <c r="F12" s="22">
        <v>81880</v>
      </c>
      <c r="G12" s="22">
        <v>19905846</v>
      </c>
      <c r="H12" s="22">
        <f>G12-D12</f>
        <v>-4775154</v>
      </c>
      <c r="I12" s="29">
        <f>IF(D12=0,"",ROUND(H12*100/D12,2))</f>
        <v>-19.35</v>
      </c>
    </row>
    <row r="13" spans="1:9" ht="16.5">
      <c r="A13" s="23" t="s">
        <v>20</v>
      </c>
      <c r="B13" s="22">
        <v>0</v>
      </c>
      <c r="C13" s="22">
        <v>0</v>
      </c>
      <c r="D13" s="22">
        <v>0</v>
      </c>
      <c r="E13" s="22">
        <v>10301</v>
      </c>
      <c r="F13" s="22">
        <v>0</v>
      </c>
      <c r="G13" s="22">
        <v>10301</v>
      </c>
      <c r="H13" s="22">
        <f>G13-D13</f>
        <v>10301</v>
      </c>
      <c r="I13" s="29">
        <f>IF(D13=0,"",ROUND(H13*100/D13,2))</f>
      </c>
    </row>
    <row r="14" spans="1:9" ht="16.5">
      <c r="A14" s="23" t="s">
        <v>21</v>
      </c>
      <c r="B14" s="22">
        <v>18245000</v>
      </c>
      <c r="C14" s="22">
        <v>117738000</v>
      </c>
      <c r="D14" s="22">
        <v>135983000</v>
      </c>
      <c r="E14" s="22">
        <v>31051880</v>
      </c>
      <c r="F14" s="22">
        <v>131281323</v>
      </c>
      <c r="G14" s="22">
        <v>162333203</v>
      </c>
      <c r="H14" s="22">
        <f>G14-D14</f>
        <v>26350203</v>
      </c>
      <c r="I14" s="29">
        <f>IF(D14=0,"",ROUND(H14*100/D14,2))</f>
        <v>19.38</v>
      </c>
    </row>
    <row r="15" spans="1:9" ht="16.5">
      <c r="A15" s="23" t="s">
        <v>22</v>
      </c>
      <c r="B15" s="22">
        <v>4044000</v>
      </c>
      <c r="C15" s="22">
        <v>20960000</v>
      </c>
      <c r="D15" s="22">
        <v>25004000</v>
      </c>
      <c r="E15" s="22">
        <v>43575</v>
      </c>
      <c r="F15" s="22">
        <v>15060142</v>
      </c>
      <c r="G15" s="22">
        <v>15103717</v>
      </c>
      <c r="H15" s="22">
        <f>G15-D15</f>
        <v>-9900283</v>
      </c>
      <c r="I15" s="29">
        <f>IF(D15=0,"",ROUND(H15*100/D15,2))</f>
        <v>-39.59</v>
      </c>
    </row>
    <row r="16" spans="1:9" ht="16.5">
      <c r="A16" s="23" t="s">
        <v>23</v>
      </c>
      <c r="B16" s="22">
        <v>262000</v>
      </c>
      <c r="C16" s="22">
        <v>2407000</v>
      </c>
      <c r="D16" s="22">
        <v>2669000</v>
      </c>
      <c r="E16" s="22">
        <v>4973</v>
      </c>
      <c r="F16" s="22">
        <v>1978958</v>
      </c>
      <c r="G16" s="22">
        <v>1983931</v>
      </c>
      <c r="H16" s="22">
        <f>G16-D16</f>
        <v>-685069</v>
      </c>
      <c r="I16" s="29">
        <f>IF(D16=0,"",ROUND(H16*100/D16,2))</f>
        <v>-25.67</v>
      </c>
    </row>
    <row r="17" spans="1:9" ht="16.5">
      <c r="A17" s="23" t="s">
        <v>24</v>
      </c>
      <c r="B17" s="22">
        <v>565000</v>
      </c>
      <c r="C17" s="22">
        <v>8344000</v>
      </c>
      <c r="D17" s="22">
        <v>8909000</v>
      </c>
      <c r="E17" s="22">
        <v>1644423</v>
      </c>
      <c r="F17" s="22">
        <v>6419029</v>
      </c>
      <c r="G17" s="22">
        <v>8063452</v>
      </c>
      <c r="H17" s="22">
        <f>G17-D17</f>
        <v>-845548</v>
      </c>
      <c r="I17" s="29">
        <f>IF(D17=0,"",ROUND(H17*100/D17,2))</f>
        <v>-9.49</v>
      </c>
    </row>
    <row r="18" spans="1:9" ht="16.5">
      <c r="A18" s="23" t="s">
        <v>25</v>
      </c>
      <c r="B18" s="22">
        <v>148000</v>
      </c>
      <c r="C18" s="22">
        <v>2246000</v>
      </c>
      <c r="D18" s="22">
        <v>2394000</v>
      </c>
      <c r="E18" s="22">
        <v>1400405</v>
      </c>
      <c r="F18" s="22">
        <v>3263457</v>
      </c>
      <c r="G18" s="22">
        <v>4663862</v>
      </c>
      <c r="H18" s="22">
        <f>G18-D18</f>
        <v>2269862</v>
      </c>
      <c r="I18" s="29">
        <f>IF(D18=0,"",ROUND(H18*100/D18,2))</f>
        <v>94.81</v>
      </c>
    </row>
    <row r="19" spans="1:9" ht="16.5">
      <c r="A19" s="23" t="s">
        <v>26</v>
      </c>
      <c r="B19" s="22">
        <v>2817000</v>
      </c>
      <c r="C19" s="22">
        <v>13461000</v>
      </c>
      <c r="D19" s="22">
        <v>16278000</v>
      </c>
      <c r="E19" s="22">
        <v>6530800</v>
      </c>
      <c r="F19" s="22">
        <v>21438640</v>
      </c>
      <c r="G19" s="22">
        <v>27969440</v>
      </c>
      <c r="H19" s="22">
        <f>G19-D19</f>
        <v>11691440</v>
      </c>
      <c r="I19" s="29">
        <f>IF(D19=0,"",ROUND(H19*100/D19,2))</f>
        <v>71.82</v>
      </c>
    </row>
    <row r="20" spans="1:9" ht="16.5">
      <c r="A20" s="23" t="s">
        <v>27</v>
      </c>
      <c r="B20" s="22">
        <v>216000</v>
      </c>
      <c r="C20" s="22">
        <v>603000</v>
      </c>
      <c r="D20" s="22">
        <v>819000</v>
      </c>
      <c r="E20" s="22">
        <v>229451</v>
      </c>
      <c r="F20" s="22">
        <v>815575</v>
      </c>
      <c r="G20" s="22">
        <v>1045026</v>
      </c>
      <c r="H20" s="22">
        <f>G20-D20</f>
        <v>226026</v>
      </c>
      <c r="I20" s="29">
        <f>IF(D20=0,"",ROUND(H20*100/D20,2))</f>
        <v>27.6</v>
      </c>
    </row>
    <row r="21" spans="1:9" ht="16.5">
      <c r="A21" s="23" t="s">
        <v>28</v>
      </c>
      <c r="B21" s="22">
        <v>8583000</v>
      </c>
      <c r="C21" s="22">
        <v>52322000</v>
      </c>
      <c r="D21" s="22">
        <v>60905000</v>
      </c>
      <c r="E21" s="22">
        <v>17662607</v>
      </c>
      <c r="F21" s="22">
        <v>61546136</v>
      </c>
      <c r="G21" s="22">
        <v>79208743</v>
      </c>
      <c r="H21" s="22">
        <f>G21-D21</f>
        <v>18303743</v>
      </c>
      <c r="I21" s="29">
        <f>IF(D21=0,"",ROUND(H21*100/D21,2))</f>
        <v>30.05</v>
      </c>
    </row>
    <row r="22" spans="1:9" ht="16.5">
      <c r="A22" s="23" t="s">
        <v>29</v>
      </c>
      <c r="B22" s="22">
        <v>1610000</v>
      </c>
      <c r="C22" s="22">
        <v>16744000</v>
      </c>
      <c r="D22" s="22">
        <v>18354000</v>
      </c>
      <c r="E22" s="22">
        <v>3535646</v>
      </c>
      <c r="F22" s="22">
        <v>20318082</v>
      </c>
      <c r="G22" s="22">
        <v>23853728</v>
      </c>
      <c r="H22" s="22">
        <f>G22-D22</f>
        <v>5499728</v>
      </c>
      <c r="I22" s="29">
        <f>IF(D22=0,"",ROUND(H22*100/D22,2))</f>
        <v>29.96</v>
      </c>
    </row>
    <row r="23" spans="1:9" ht="16.5">
      <c r="A23" s="23" t="s">
        <v>30</v>
      </c>
      <c r="B23" s="22">
        <v>0</v>
      </c>
      <c r="C23" s="22">
        <v>651000</v>
      </c>
      <c r="D23" s="22">
        <v>651000</v>
      </c>
      <c r="E23" s="22">
        <v>0</v>
      </c>
      <c r="F23" s="22">
        <v>441304</v>
      </c>
      <c r="G23" s="22">
        <v>441304</v>
      </c>
      <c r="H23" s="22">
        <f>G23-D23</f>
        <v>-209696</v>
      </c>
      <c r="I23" s="29">
        <f>IF(D23=0,"",ROUND(H23*100/D23,2))</f>
        <v>-32.21</v>
      </c>
    </row>
    <row r="24" spans="1:9" ht="16.5">
      <c r="A24" s="23" t="s">
        <v>31</v>
      </c>
      <c r="B24" s="22">
        <v>2256000</v>
      </c>
      <c r="C24" s="22">
        <v>14761000</v>
      </c>
      <c r="D24" s="22">
        <v>17017000</v>
      </c>
      <c r="E24" s="22">
        <v>12562238</v>
      </c>
      <c r="F24" s="22">
        <v>21189282</v>
      </c>
      <c r="G24" s="22">
        <v>33751520</v>
      </c>
      <c r="H24" s="22">
        <f>G24-D24</f>
        <v>16734520</v>
      </c>
      <c r="I24" s="29">
        <f>IF(D24=0,"",ROUND(H24*100/D24,2))</f>
        <v>98.34</v>
      </c>
    </row>
    <row r="25" spans="1:9" ht="16.5">
      <c r="A25" s="23" t="s">
        <v>32</v>
      </c>
      <c r="B25" s="22">
        <v>579000</v>
      </c>
      <c r="C25" s="22">
        <v>2558000</v>
      </c>
      <c r="D25" s="22">
        <v>3137000</v>
      </c>
      <c r="E25" s="22">
        <v>2842725</v>
      </c>
      <c r="F25" s="22">
        <v>2531585</v>
      </c>
      <c r="G25" s="22">
        <v>5374310</v>
      </c>
      <c r="H25" s="22">
        <f>G25-D25</f>
        <v>2237310</v>
      </c>
      <c r="I25" s="29">
        <f>IF(D25=0,"",ROUND(H25*100/D25,2))</f>
        <v>71.32</v>
      </c>
    </row>
    <row r="26" spans="1:9" ht="16.5">
      <c r="A26" s="23" t="s">
        <v>33</v>
      </c>
      <c r="B26" s="22">
        <v>1677000</v>
      </c>
      <c r="C26" s="22">
        <v>12203000</v>
      </c>
      <c r="D26" s="22">
        <v>13880000</v>
      </c>
      <c r="E26" s="22">
        <v>9719513</v>
      </c>
      <c r="F26" s="22">
        <v>18657697</v>
      </c>
      <c r="G26" s="22">
        <v>28377210</v>
      </c>
      <c r="H26" s="22">
        <f>G26-D26</f>
        <v>14497210</v>
      </c>
      <c r="I26" s="29">
        <f>IF(D26=0,"",ROUND(H26*100/D26,2))</f>
        <v>104.45</v>
      </c>
    </row>
    <row r="27" spans="1:9" ht="16.5">
      <c r="A27" s="23" t="s">
        <v>34</v>
      </c>
      <c r="B27" s="22">
        <v>191000</v>
      </c>
      <c r="C27" s="22">
        <v>7420000</v>
      </c>
      <c r="D27" s="22">
        <v>7611000</v>
      </c>
      <c r="E27" s="22">
        <v>2667255</v>
      </c>
      <c r="F27" s="22">
        <v>9318546</v>
      </c>
      <c r="G27" s="22">
        <v>11985801</v>
      </c>
      <c r="H27" s="22">
        <f>G27-D27</f>
        <v>4374801</v>
      </c>
      <c r="I27" s="29">
        <f>IF(D27=0,"",ROUND(H27*100/D27,2))</f>
        <v>57.48</v>
      </c>
    </row>
    <row r="28" spans="1:9" ht="16.5">
      <c r="A28" s="23" t="s">
        <v>35</v>
      </c>
      <c r="B28" s="22">
        <v>0</v>
      </c>
      <c r="C28" s="22">
        <v>767000</v>
      </c>
      <c r="D28" s="22">
        <v>767000</v>
      </c>
      <c r="E28" s="22">
        <v>135720</v>
      </c>
      <c r="F28" s="22">
        <v>431155</v>
      </c>
      <c r="G28" s="22">
        <v>566875</v>
      </c>
      <c r="H28" s="22">
        <f>G28-D28</f>
        <v>-200125</v>
      </c>
      <c r="I28" s="29">
        <f>IF(D28=0,"",ROUND(H28*100/D28,2))</f>
        <v>-26.09</v>
      </c>
    </row>
    <row r="29" spans="1:9" ht="16.5">
      <c r="A29" s="23" t="s">
        <v>36</v>
      </c>
      <c r="B29" s="22">
        <v>0</v>
      </c>
      <c r="C29" s="22">
        <v>0</v>
      </c>
      <c r="D29" s="22">
        <v>0</v>
      </c>
      <c r="E29" s="22">
        <v>665368</v>
      </c>
      <c r="F29" s="22">
        <v>862354</v>
      </c>
      <c r="G29" s="22">
        <v>1527722</v>
      </c>
      <c r="H29" s="22">
        <f>G29-D29</f>
        <v>1527722</v>
      </c>
      <c r="I29" s="29">
        <f>IF(D29=0,"",ROUND(H29*100/D29,2))</f>
      </c>
    </row>
    <row r="30" spans="1:9" ht="16.5">
      <c r="A30" s="23" t="s">
        <v>37</v>
      </c>
      <c r="B30" s="22">
        <v>0</v>
      </c>
      <c r="C30" s="22">
        <v>3653000</v>
      </c>
      <c r="D30" s="22">
        <v>3653000</v>
      </c>
      <c r="E30" s="22">
        <v>345150</v>
      </c>
      <c r="F30" s="22">
        <v>4950614</v>
      </c>
      <c r="G30" s="22">
        <v>5295764</v>
      </c>
      <c r="H30" s="22">
        <f>G30-D30</f>
        <v>1642764</v>
      </c>
      <c r="I30" s="29">
        <f>IF(D30=0,"",ROUND(H30*100/D30,2))</f>
        <v>44.97</v>
      </c>
    </row>
    <row r="31" spans="1:9" ht="33.75">
      <c r="A31" s="23" t="s">
        <v>38</v>
      </c>
      <c r="B31" s="22">
        <v>66000</v>
      </c>
      <c r="C31" s="22">
        <v>2113000</v>
      </c>
      <c r="D31" s="22">
        <v>2179000</v>
      </c>
      <c r="E31" s="22">
        <v>665422</v>
      </c>
      <c r="F31" s="22">
        <v>1700643</v>
      </c>
      <c r="G31" s="22">
        <v>2366065</v>
      </c>
      <c r="H31" s="22">
        <f>G31-D31</f>
        <v>187065</v>
      </c>
      <c r="I31" s="29">
        <f>IF(D31=0,"",ROUND(H31*100/D31,2))</f>
        <v>8.58</v>
      </c>
    </row>
    <row r="32" spans="1:9" ht="16.5">
      <c r="A32" s="23" t="s">
        <v>39</v>
      </c>
      <c r="B32" s="22">
        <v>125000</v>
      </c>
      <c r="C32" s="22">
        <v>887000</v>
      </c>
      <c r="D32" s="22">
        <v>1012000</v>
      </c>
      <c r="E32" s="22">
        <v>855595</v>
      </c>
      <c r="F32" s="22">
        <v>1373780</v>
      </c>
      <c r="G32" s="22">
        <v>2229375</v>
      </c>
      <c r="H32" s="22">
        <f>G32-D32</f>
        <v>1217375</v>
      </c>
      <c r="I32" s="29">
        <f>IF(D32=0,"",ROUND(H32*100/D32,2))</f>
        <v>120.29</v>
      </c>
    </row>
    <row r="33" spans="1:9" ht="16.5">
      <c r="A33" s="23" t="s">
        <v>40</v>
      </c>
      <c r="B33" s="22">
        <v>99668000</v>
      </c>
      <c r="C33" s="22">
        <v>8317000</v>
      </c>
      <c r="D33" s="22">
        <v>107985000</v>
      </c>
      <c r="E33" s="22">
        <v>85319927</v>
      </c>
      <c r="F33" s="22">
        <v>12015707</v>
      </c>
      <c r="G33" s="22">
        <v>97335634</v>
      </c>
      <c r="H33" s="22">
        <f>G33-D33</f>
        <v>-10649366</v>
      </c>
      <c r="I33" s="29">
        <f>IF(D33=0,"",ROUND(H33*100/D33,2))</f>
        <v>-9.86</v>
      </c>
    </row>
    <row r="34" spans="1:9" ht="16.5">
      <c r="A34" s="23" t="s">
        <v>41</v>
      </c>
      <c r="B34" s="22">
        <v>10805000</v>
      </c>
      <c r="C34" s="22">
        <v>186000</v>
      </c>
      <c r="D34" s="22">
        <v>10991000</v>
      </c>
      <c r="E34" s="22">
        <v>9821155</v>
      </c>
      <c r="F34" s="22">
        <v>36933</v>
      </c>
      <c r="G34" s="22">
        <v>9858088</v>
      </c>
      <c r="H34" s="22">
        <f>G34-D34</f>
        <v>-1132912</v>
      </c>
      <c r="I34" s="29">
        <f>IF(D34=0,"",ROUND(H34*100/D34,2))</f>
        <v>-10.31</v>
      </c>
    </row>
    <row r="35" spans="1:9" ht="16.5">
      <c r="A35" s="23" t="s">
        <v>42</v>
      </c>
      <c r="B35" s="22">
        <v>20254000</v>
      </c>
      <c r="C35" s="22">
        <v>1146000</v>
      </c>
      <c r="D35" s="22">
        <v>21400000</v>
      </c>
      <c r="E35" s="22">
        <v>21816007</v>
      </c>
      <c r="F35" s="22">
        <v>742440</v>
      </c>
      <c r="G35" s="22">
        <v>22558447</v>
      </c>
      <c r="H35" s="22">
        <f>G35-D35</f>
        <v>1158447</v>
      </c>
      <c r="I35" s="29">
        <f>IF(D35=0,"",ROUND(H35*100/D35,2))</f>
        <v>5.41</v>
      </c>
    </row>
    <row r="36" spans="1:9" ht="16.5">
      <c r="A36" s="23" t="s">
        <v>43</v>
      </c>
      <c r="B36" s="22">
        <v>19665000</v>
      </c>
      <c r="C36" s="22">
        <v>2697000</v>
      </c>
      <c r="D36" s="22">
        <v>22362000</v>
      </c>
      <c r="E36" s="22">
        <v>14132152</v>
      </c>
      <c r="F36" s="22">
        <v>3657441</v>
      </c>
      <c r="G36" s="22">
        <v>17789593</v>
      </c>
      <c r="H36" s="22">
        <f>G36-D36</f>
        <v>-4572407</v>
      </c>
      <c r="I36" s="29">
        <f>IF(D36=0,"",ROUND(H36*100/D36,2))</f>
        <v>-20.45</v>
      </c>
    </row>
    <row r="37" spans="1:9" ht="33.75">
      <c r="A37" s="23" t="s">
        <v>44</v>
      </c>
      <c r="B37" s="22">
        <v>2910000</v>
      </c>
      <c r="C37" s="22">
        <v>665000</v>
      </c>
      <c r="D37" s="22">
        <v>3575000</v>
      </c>
      <c r="E37" s="22">
        <v>2162421</v>
      </c>
      <c r="F37" s="22">
        <v>839607</v>
      </c>
      <c r="G37" s="22">
        <v>3002028</v>
      </c>
      <c r="H37" s="22">
        <f>G37-D37</f>
        <v>-572972</v>
      </c>
      <c r="I37" s="29">
        <f>IF(D37=0,"",ROUND(H37*100/D37,2))</f>
        <v>-16.03</v>
      </c>
    </row>
    <row r="38" spans="1:9" ht="16.5">
      <c r="A38" s="23" t="s">
        <v>45</v>
      </c>
      <c r="B38" s="22">
        <v>14663000</v>
      </c>
      <c r="C38" s="22">
        <v>3167000</v>
      </c>
      <c r="D38" s="22">
        <v>17830000</v>
      </c>
      <c r="E38" s="22">
        <v>9965768</v>
      </c>
      <c r="F38" s="22">
        <v>2984327</v>
      </c>
      <c r="G38" s="22">
        <v>12950095</v>
      </c>
      <c r="H38" s="22">
        <f>G38-D38</f>
        <v>-4879905</v>
      </c>
      <c r="I38" s="29">
        <f>IF(D38=0,"",ROUND(H38*100/D38,2))</f>
        <v>-27.37</v>
      </c>
    </row>
    <row r="39" spans="1:9" ht="16.5">
      <c r="A39" s="23" t="s">
        <v>46</v>
      </c>
      <c r="B39" s="22">
        <v>19639000</v>
      </c>
      <c r="C39" s="22">
        <v>0</v>
      </c>
      <c r="D39" s="22">
        <v>19639000</v>
      </c>
      <c r="E39" s="22">
        <v>19332920</v>
      </c>
      <c r="F39" s="22">
        <v>0</v>
      </c>
      <c r="G39" s="22">
        <v>19332920</v>
      </c>
      <c r="H39" s="22">
        <f>G39-D39</f>
        <v>-306080</v>
      </c>
      <c r="I39" s="29">
        <f>IF(D39=0,"",ROUND(H39*100/D39,2))</f>
        <v>-1.56</v>
      </c>
    </row>
    <row r="40" spans="1:9" ht="16.5">
      <c r="A40" s="23" t="s">
        <v>47</v>
      </c>
      <c r="B40" s="22">
        <v>11732000</v>
      </c>
      <c r="C40" s="22">
        <v>456000</v>
      </c>
      <c r="D40" s="22">
        <v>12188000</v>
      </c>
      <c r="E40" s="22">
        <v>8089504</v>
      </c>
      <c r="F40" s="22">
        <v>3754959</v>
      </c>
      <c r="G40" s="22">
        <v>11844463</v>
      </c>
      <c r="H40" s="22">
        <f>G40-D40</f>
        <v>-343537</v>
      </c>
      <c r="I40" s="29">
        <f>IF(D40=0,"",ROUND(H40*100/D40,2))</f>
        <v>-2.82</v>
      </c>
    </row>
    <row r="41" spans="1:9" ht="16.5">
      <c r="A41" s="23" t="s">
        <v>48</v>
      </c>
      <c r="B41" s="22">
        <v>106000</v>
      </c>
      <c r="C41" s="22">
        <v>289000</v>
      </c>
      <c r="D41" s="22">
        <v>395000</v>
      </c>
      <c r="E41" s="22">
        <v>0</v>
      </c>
      <c r="F41" s="22">
        <v>741258</v>
      </c>
      <c r="G41" s="22">
        <v>741258</v>
      </c>
      <c r="H41" s="22">
        <f>G41-D41</f>
        <v>346258</v>
      </c>
      <c r="I41" s="29">
        <f>IF(D41=0,"",ROUND(H41*100/D41,2))</f>
        <v>87.66</v>
      </c>
    </row>
    <row r="42" spans="1:9" ht="16.5">
      <c r="A42" s="23" t="s">
        <v>49</v>
      </c>
      <c r="B42" s="22">
        <v>0</v>
      </c>
      <c r="C42" s="22">
        <v>70000</v>
      </c>
      <c r="D42" s="22">
        <v>70000</v>
      </c>
      <c r="E42" s="22">
        <v>0</v>
      </c>
      <c r="F42" s="22">
        <v>132992</v>
      </c>
      <c r="G42" s="22">
        <v>132992</v>
      </c>
      <c r="H42" s="22">
        <f>G42-D42</f>
        <v>62992</v>
      </c>
      <c r="I42" s="29">
        <f>IF(D42=0,"",ROUND(H42*100/D42,2))</f>
        <v>89.99</v>
      </c>
    </row>
    <row r="43" spans="1:9" ht="16.5">
      <c r="A43" s="23" t="s">
        <v>50</v>
      </c>
      <c r="B43" s="22">
        <v>0</v>
      </c>
      <c r="C43" s="22">
        <v>169000</v>
      </c>
      <c r="D43" s="22">
        <v>169000</v>
      </c>
      <c r="E43" s="22">
        <v>0</v>
      </c>
      <c r="F43" s="22">
        <v>345781</v>
      </c>
      <c r="G43" s="22">
        <v>345781</v>
      </c>
      <c r="H43" s="22">
        <f>G43-D43</f>
        <v>176781</v>
      </c>
      <c r="I43" s="29">
        <f>IF(D43=0,"",ROUND(H43*100/D43,2))</f>
        <v>104.6</v>
      </c>
    </row>
    <row r="44" spans="1:9" ht="16.5">
      <c r="A44" s="23" t="s">
        <v>51</v>
      </c>
      <c r="B44" s="22">
        <v>53000</v>
      </c>
      <c r="C44" s="22">
        <v>0</v>
      </c>
      <c r="D44" s="22">
        <v>53000</v>
      </c>
      <c r="E44" s="22">
        <v>0</v>
      </c>
      <c r="F44" s="22">
        <v>38871</v>
      </c>
      <c r="G44" s="22">
        <v>38871</v>
      </c>
      <c r="H44" s="22">
        <f>G44-D44</f>
        <v>-14129</v>
      </c>
      <c r="I44" s="29">
        <f>IF(D44=0,"",ROUND(H44*100/D44,2))</f>
        <v>-26.66</v>
      </c>
    </row>
    <row r="45" spans="1:9" ht="16.5">
      <c r="A45" s="23" t="s">
        <v>52</v>
      </c>
      <c r="B45" s="22">
        <v>53000</v>
      </c>
      <c r="C45" s="22">
        <v>50000</v>
      </c>
      <c r="D45" s="22">
        <v>103000</v>
      </c>
      <c r="E45" s="22">
        <v>0</v>
      </c>
      <c r="F45" s="22">
        <v>223614</v>
      </c>
      <c r="G45" s="22">
        <v>223614</v>
      </c>
      <c r="H45" s="22">
        <f>G45-D45</f>
        <v>120614</v>
      </c>
      <c r="I45" s="29">
        <f>IF(D45=0,"",ROUND(H45*100/D45,2))</f>
        <v>117.1</v>
      </c>
    </row>
    <row r="46" spans="1:9" ht="51">
      <c r="A46" s="23" t="s">
        <v>53</v>
      </c>
      <c r="B46" s="22">
        <v>7995000</v>
      </c>
      <c r="C46" s="22">
        <v>19235000</v>
      </c>
      <c r="D46" s="22">
        <v>27230000</v>
      </c>
      <c r="E46" s="22">
        <v>15838736</v>
      </c>
      <c r="F46" s="22">
        <v>27429385</v>
      </c>
      <c r="G46" s="22">
        <v>43268121</v>
      </c>
      <c r="H46" s="22">
        <f>G46-D46</f>
        <v>16038121</v>
      </c>
      <c r="I46" s="29">
        <f>IF(D46=0,"",ROUND(H46*100/D46,2))</f>
        <v>58.9</v>
      </c>
    </row>
    <row r="47" spans="1:9" ht="16.5">
      <c r="A47" s="23" t="s">
        <v>54</v>
      </c>
      <c r="B47" s="22">
        <v>38000</v>
      </c>
      <c r="C47" s="22">
        <v>10000</v>
      </c>
      <c r="D47" s="22">
        <v>48000</v>
      </c>
      <c r="E47" s="22">
        <v>0</v>
      </c>
      <c r="F47" s="22">
        <v>75860</v>
      </c>
      <c r="G47" s="22">
        <v>75860</v>
      </c>
      <c r="H47" s="22">
        <f>G47-D47</f>
        <v>27860</v>
      </c>
      <c r="I47" s="29">
        <f>IF(D47=0,"",ROUND(H47*100/D47,2))</f>
        <v>58.04</v>
      </c>
    </row>
    <row r="48" spans="1:9" ht="16.5">
      <c r="A48" s="23" t="s">
        <v>55</v>
      </c>
      <c r="B48" s="22">
        <v>6257000</v>
      </c>
      <c r="C48" s="22">
        <v>12975000</v>
      </c>
      <c r="D48" s="22">
        <v>19232000</v>
      </c>
      <c r="E48" s="22">
        <v>13360854</v>
      </c>
      <c r="F48" s="22">
        <v>19989298</v>
      </c>
      <c r="G48" s="22">
        <v>33350152</v>
      </c>
      <c r="H48" s="22">
        <f>G48-D48</f>
        <v>14118152</v>
      </c>
      <c r="I48" s="29">
        <f>IF(D48=0,"",ROUND(H48*100/D48,2))</f>
        <v>73.41</v>
      </c>
    </row>
    <row r="49" spans="1:9" ht="33.75">
      <c r="A49" s="23" t="s">
        <v>56</v>
      </c>
      <c r="B49" s="22">
        <v>100000</v>
      </c>
      <c r="C49" s="22">
        <v>1470000</v>
      </c>
      <c r="D49" s="22">
        <v>1570000</v>
      </c>
      <c r="E49" s="22">
        <v>0</v>
      </c>
      <c r="F49" s="22">
        <v>1167296</v>
      </c>
      <c r="G49" s="22">
        <v>1167296</v>
      </c>
      <c r="H49" s="22">
        <f>G49-D49</f>
        <v>-402704</v>
      </c>
      <c r="I49" s="29">
        <f>IF(D49=0,"",ROUND(H49*100/D49,2))</f>
        <v>-25.65</v>
      </c>
    </row>
    <row r="50" spans="1:9" ht="16.5">
      <c r="A50" s="23" t="s">
        <v>57</v>
      </c>
      <c r="B50" s="22">
        <v>1600000</v>
      </c>
      <c r="C50" s="22">
        <v>4780000</v>
      </c>
      <c r="D50" s="22">
        <v>6380000</v>
      </c>
      <c r="E50" s="22">
        <v>2477882</v>
      </c>
      <c r="F50" s="22">
        <v>6196931</v>
      </c>
      <c r="G50" s="22">
        <v>8674813</v>
      </c>
      <c r="H50" s="22">
        <f>G50-D50</f>
        <v>2294813</v>
      </c>
      <c r="I50" s="29">
        <f>IF(D50=0,"",ROUND(H50*100/D50,2))</f>
        <v>35.97</v>
      </c>
    </row>
    <row r="51" spans="1:9" ht="33.75">
      <c r="A51" s="23" t="s">
        <v>58</v>
      </c>
      <c r="B51" s="22">
        <v>0</v>
      </c>
      <c r="C51" s="22">
        <v>0</v>
      </c>
      <c r="D51" s="22">
        <v>0</v>
      </c>
      <c r="E51" s="22">
        <v>16227</v>
      </c>
      <c r="F51" s="22">
        <v>0</v>
      </c>
      <c r="G51" s="22">
        <v>16227</v>
      </c>
      <c r="H51" s="22">
        <f>G51-D51</f>
        <v>16227</v>
      </c>
      <c r="I51" s="29">
        <f>IF(D51=0,"",ROUND(H51*100/D51,2))</f>
      </c>
    </row>
    <row r="52" spans="1:9" ht="16.5">
      <c r="A52" s="23" t="s">
        <v>59</v>
      </c>
      <c r="B52" s="22">
        <v>0</v>
      </c>
      <c r="C52" s="22">
        <v>0</v>
      </c>
      <c r="D52" s="22">
        <v>0</v>
      </c>
      <c r="E52" s="22">
        <v>16227</v>
      </c>
      <c r="F52" s="22">
        <v>0</v>
      </c>
      <c r="G52" s="22">
        <v>16227</v>
      </c>
      <c r="H52" s="22">
        <f>G52-D52</f>
        <v>16227</v>
      </c>
      <c r="I52" s="29">
        <f>IF(D52=0,"",ROUND(H52*100/D52,2))</f>
      </c>
    </row>
    <row r="53" spans="1:9" ht="16.5">
      <c r="A53" s="23" t="s">
        <v>60</v>
      </c>
      <c r="B53" s="22">
        <v>0</v>
      </c>
      <c r="C53" s="22">
        <v>0</v>
      </c>
      <c r="D53" s="22">
        <v>0</v>
      </c>
      <c r="E53" s="22">
        <v>22767</v>
      </c>
      <c r="F53" s="22">
        <v>76005</v>
      </c>
      <c r="G53" s="22">
        <v>98772</v>
      </c>
      <c r="H53" s="22">
        <f>G53-D53</f>
        <v>98772</v>
      </c>
      <c r="I53" s="29">
        <f>IF(D53=0,"",ROUND(H53*100/D53,2))</f>
      </c>
    </row>
    <row r="54" spans="1:9" ht="16.5">
      <c r="A54" s="23" t="s">
        <v>61</v>
      </c>
      <c r="B54" s="22">
        <v>0</v>
      </c>
      <c r="C54" s="22">
        <v>0</v>
      </c>
      <c r="D54" s="22">
        <v>0</v>
      </c>
      <c r="E54" s="22">
        <v>22767</v>
      </c>
      <c r="F54" s="22">
        <v>76005</v>
      </c>
      <c r="G54" s="22">
        <v>98772</v>
      </c>
      <c r="H54" s="22">
        <f>G54-D54</f>
        <v>98772</v>
      </c>
      <c r="I54" s="29">
        <f>IF(D54=0,"",ROUND(H54*100/D54,2))</f>
      </c>
    </row>
    <row r="55" spans="1:9" ht="17.25" thickBot="1">
      <c r="A55" s="26" t="s">
        <v>62</v>
      </c>
      <c r="B55" s="27">
        <v>403596000</v>
      </c>
      <c r="C55" s="27">
        <v>193588000</v>
      </c>
      <c r="D55" s="27">
        <v>597184000</v>
      </c>
      <c r="E55" s="27">
        <v>392358684</v>
      </c>
      <c r="F55" s="27">
        <v>219291807</v>
      </c>
      <c r="G55" s="27">
        <v>611650491</v>
      </c>
      <c r="H55" s="27">
        <f>G55-D55</f>
        <v>14466491</v>
      </c>
      <c r="I55" s="30">
        <f>IF(D55=0,"",ROUND(H55*100/D55,2))</f>
        <v>2.42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2007-01-24T15:03:20Z</dcterms:created>
  <dcterms:modified xsi:type="dcterms:W3CDTF">2018-08-10T04:53:42Z</dcterms:modified>
  <cp:category/>
  <cp:version/>
  <cp:contentType/>
  <cp:contentStatus/>
</cp:coreProperties>
</file>