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<sst xmlns="http://schemas.openxmlformats.org/spreadsheetml/2006/main" count="62" uniqueCount="59">
  <si>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</si>
  <si>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</si>
  <si>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政府補助及學雜費等收入支應</t>
  </si>
  <si>
    <t>５項自籌收入支應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</si>
  <si>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</si>
  <si>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</si>
  <si>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</si>
  <si>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</si>
  <si>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國立體育大學校務基金</t>
  </si>
  <si>
    <t>各項費用彙計表</t>
  </si>
  <si>
    <t>中華民國107年度</t>
  </si>
  <si>
    <t>單位:新臺幣元</t>
  </si>
  <si>
    <t>本 年 度 預 算 數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</si>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</sst>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2.5">
      <c r="A1" s="6"/>
      <c r="B1" s="6"/>
      <c r="D1" s="7"/>
      <c r="E1" s="7" t="s">
        <v>8</v>
      </c>
      <c r="F1" s="7"/>
      <c r="G1" s="7"/>
      <c r="H1" s="6"/>
      <c r="I1" s="6"/>
    </row>
    <row r="2" spans="1:9" ht="22.5">
      <c r="A2" s="6"/>
      <c r="B2" s="6"/>
      <c r="D2" s="8"/>
      <c r="E2" s="8" t="s">
        <v>9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10</v>
      </c>
      <c r="F3" s="9"/>
      <c r="G3" s="9"/>
      <c r="H3" s="5"/>
      <c r="I3" s="3" t="s">
        <v>11</v>
      </c>
    </row>
    <row r="4" spans="1:9" ht="16.5">
      <c r="A4" s="10" t="s">
        <v>7</v>
      </c>
      <c r="B4" s="13" t="s">
        <v>12</v>
      </c>
      <c r="C4" s="14"/>
      <c r="D4" s="15"/>
      <c r="E4" s="13" t="s">
        <v>6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2</v>
      </c>
      <c r="C5" s="17" t="s">
        <v>3</v>
      </c>
      <c r="D5" s="18" t="s">
        <v>4</v>
      </c>
      <c r="E5" s="19" t="s">
        <v>2</v>
      </c>
      <c r="F5" s="17" t="s">
        <v>3</v>
      </c>
      <c r="G5" s="18" t="s">
        <v>4</v>
      </c>
      <c r="H5" s="20" t="s">
        <v>5</v>
      </c>
      <c r="I5" s="21" t="s">
        <v>1</v>
      </c>
    </row>
    <row r="6" spans="1:9" ht="16.5">
      <c r="A6" s="24" t="s">
        <v>13</v>
      </c>
      <c r="B6" s="25">
        <v>286878000</v>
      </c>
      <c r="C6" s="25">
        <v>27458000</v>
      </c>
      <c r="D6" s="25">
        <v>314336000</v>
      </c>
      <c r="E6" s="25">
        <v>250630960</v>
      </c>
      <c r="F6" s="25">
        <v>21158360</v>
      </c>
      <c r="G6" s="25">
        <v>271789320</v>
      </c>
      <c r="H6" s="25">
        <f>G6-D6</f>
        <v>-42546680</v>
      </c>
      <c r="I6" s="28">
        <f>IF(D6=0,"",ROUND(H6*100/D6,2))</f>
        <v>-13.54</v>
      </c>
    </row>
    <row r="7" spans="1:9" ht="16.5">
      <c r="A7" s="23" t="s">
        <v>14</v>
      </c>
      <c r="B7" s="22">
        <v>205749000</v>
      </c>
      <c r="C7" s="22">
        <v>3000000</v>
      </c>
      <c r="D7" s="22">
        <v>208749000</v>
      </c>
      <c r="E7" s="22">
        <v>174552223</v>
      </c>
      <c r="F7" s="22">
        <v>4693406</v>
      </c>
      <c r="G7" s="22">
        <v>179245629</v>
      </c>
      <c r="H7" s="22">
        <f>G7-D7</f>
        <v>-29503371</v>
      </c>
      <c r="I7" s="29">
        <f>IF(D7=0,"",ROUND(H7*100/D7,2))</f>
        <v>-14.13</v>
      </c>
    </row>
    <row r="8" spans="1:9" ht="33.75">
      <c r="A8" s="23" t="s">
        <v>15</v>
      </c>
      <c r="B8" s="22">
        <v>2636000</v>
      </c>
      <c r="C8" s="22">
        <v>24359000</v>
      </c>
      <c r="D8" s="22">
        <v>26995000</v>
      </c>
      <c r="E8" s="22">
        <v>10945332</v>
      </c>
      <c r="F8" s="22">
        <v>15744056</v>
      </c>
      <c r="G8" s="22">
        <v>26689388</v>
      </c>
      <c r="H8" s="22">
        <f>G8-D8</f>
        <v>-305612</v>
      </c>
      <c r="I8" s="29">
        <f>IF(D8=0,"",ROUND(H8*100/D8,2))</f>
        <v>-1.13</v>
      </c>
    </row>
    <row r="9" spans="1:9" ht="16.5">
      <c r="A9" s="23" t="s">
        <v>16</v>
      </c>
      <c r="B9" s="22">
        <v>2966000</v>
      </c>
      <c r="C9" s="22">
        <v>99000</v>
      </c>
      <c r="D9" s="22">
        <v>3065000</v>
      </c>
      <c r="E9" s="22">
        <v>1890608</v>
      </c>
      <c r="F9" s="22">
        <v>89579</v>
      </c>
      <c r="G9" s="22">
        <v>1980187</v>
      </c>
      <c r="H9" s="22">
        <f>G9-D9</f>
        <v>-1084813</v>
      </c>
      <c r="I9" s="29">
        <f>IF(D9=0,"",ROUND(H9*100/D9,2))</f>
        <v>-35.39</v>
      </c>
    </row>
    <row r="10" spans="1:9" ht="16.5">
      <c r="A10" s="23" t="s">
        <v>17</v>
      </c>
      <c r="B10" s="22">
        <v>30637000</v>
      </c>
      <c r="C10" s="22">
        <v>0</v>
      </c>
      <c r="D10" s="22">
        <v>30637000</v>
      </c>
      <c r="E10" s="22">
        <v>26949409</v>
      </c>
      <c r="F10" s="22">
        <v>330912</v>
      </c>
      <c r="G10" s="22">
        <v>27280321</v>
      </c>
      <c r="H10" s="22">
        <f>G10-D10</f>
        <v>-3356679</v>
      </c>
      <c r="I10" s="29">
        <f>IF(D10=0,"",ROUND(H10*100/D10,2))</f>
        <v>-10.96</v>
      </c>
    </row>
    <row r="11" spans="1:9" ht="16.5">
      <c r="A11" s="23" t="s">
        <v>18</v>
      </c>
      <c r="B11" s="22">
        <v>19965000</v>
      </c>
      <c r="C11" s="22">
        <v>0</v>
      </c>
      <c r="D11" s="22">
        <v>19965000</v>
      </c>
      <c r="E11" s="22">
        <v>16187126</v>
      </c>
      <c r="F11" s="22">
        <v>51210</v>
      </c>
      <c r="G11" s="22">
        <v>16238336</v>
      </c>
      <c r="H11" s="22">
        <f>G11-D11</f>
        <v>-3726664</v>
      </c>
      <c r="I11" s="29">
        <f>IF(D11=0,"",ROUND(H11*100/D11,2))</f>
        <v>-18.67</v>
      </c>
    </row>
    <row r="12" spans="1:9" ht="16.5">
      <c r="A12" s="23" t="s">
        <v>19</v>
      </c>
      <c r="B12" s="22">
        <v>24925000</v>
      </c>
      <c r="C12" s="22">
        <v>0</v>
      </c>
      <c r="D12" s="22">
        <v>24925000</v>
      </c>
      <c r="E12" s="22">
        <v>20096335</v>
      </c>
      <c r="F12" s="22">
        <v>249197</v>
      </c>
      <c r="G12" s="22">
        <v>20345532</v>
      </c>
      <c r="H12" s="22">
        <f>G12-D12</f>
        <v>-4579468</v>
      </c>
      <c r="I12" s="29">
        <f>IF(D12=0,"",ROUND(H12*100/D12,2))</f>
        <v>-18.37</v>
      </c>
    </row>
    <row r="13" spans="1:9" ht="16.5">
      <c r="A13" s="23" t="s">
        <v>20</v>
      </c>
      <c r="B13" s="22">
        <v>0</v>
      </c>
      <c r="C13" s="22">
        <v>0</v>
      </c>
      <c r="D13" s="22">
        <v>0</v>
      </c>
      <c r="E13" s="22">
        <v>9927</v>
      </c>
      <c r="F13" s="22">
        <v>0</v>
      </c>
      <c r="G13" s="22">
        <v>9927</v>
      </c>
      <c r="H13" s="22">
        <f>G13-D13</f>
        <v>9927</v>
      </c>
      <c r="I13" s="29">
        <f>IF(D13=0,"",ROUND(H13*100/D13,2))</f>
      </c>
    </row>
    <row r="14" spans="1:9" ht="16.5">
      <c r="A14" s="23" t="s">
        <v>21</v>
      </c>
      <c r="B14" s="22">
        <v>17595000</v>
      </c>
      <c r="C14" s="22">
        <v>119649000</v>
      </c>
      <c r="D14" s="22">
        <v>137244000</v>
      </c>
      <c r="E14" s="22">
        <v>42892139</v>
      </c>
      <c r="F14" s="22">
        <v>141721229</v>
      </c>
      <c r="G14" s="22">
        <v>184613368</v>
      </c>
      <c r="H14" s="22">
        <f>G14-D14</f>
        <v>47369368</v>
      </c>
      <c r="I14" s="29">
        <f>IF(D14=0,"",ROUND(H14*100/D14,2))</f>
        <v>34.51</v>
      </c>
    </row>
    <row r="15" spans="1:9" ht="16.5">
      <c r="A15" s="23" t="s">
        <v>22</v>
      </c>
      <c r="B15" s="22">
        <v>4044000</v>
      </c>
      <c r="C15" s="22">
        <v>20960000</v>
      </c>
      <c r="D15" s="22">
        <v>25004000</v>
      </c>
      <c r="E15" s="22">
        <v>4000</v>
      </c>
      <c r="F15" s="22">
        <v>17002219</v>
      </c>
      <c r="G15" s="22">
        <v>17006219</v>
      </c>
      <c r="H15" s="22">
        <f>G15-D15</f>
        <v>-7997781</v>
      </c>
      <c r="I15" s="29">
        <f>IF(D15=0,"",ROUND(H15*100/D15,2))</f>
        <v>-31.99</v>
      </c>
    </row>
    <row r="16" spans="1:9" ht="16.5">
      <c r="A16" s="23" t="s">
        <v>23</v>
      </c>
      <c r="B16" s="22">
        <v>262000</v>
      </c>
      <c r="C16" s="22">
        <v>2407000</v>
      </c>
      <c r="D16" s="22">
        <v>2669000</v>
      </c>
      <c r="E16" s="22">
        <v>15941</v>
      </c>
      <c r="F16" s="22">
        <v>1786318</v>
      </c>
      <c r="G16" s="22">
        <v>1802259</v>
      </c>
      <c r="H16" s="22">
        <f>G16-D16</f>
        <v>-866741</v>
      </c>
      <c r="I16" s="29">
        <f>IF(D16=0,"",ROUND(H16*100/D16,2))</f>
        <v>-32.47</v>
      </c>
    </row>
    <row r="17" spans="1:9" ht="16.5">
      <c r="A17" s="23" t="s">
        <v>24</v>
      </c>
      <c r="B17" s="22">
        <v>565000</v>
      </c>
      <c r="C17" s="22">
        <v>8240000</v>
      </c>
      <c r="D17" s="22">
        <v>8805000</v>
      </c>
      <c r="E17" s="22">
        <v>3863176</v>
      </c>
      <c r="F17" s="22">
        <v>6787285</v>
      </c>
      <c r="G17" s="22">
        <v>10650461</v>
      </c>
      <c r="H17" s="22">
        <f>G17-D17</f>
        <v>1845461</v>
      </c>
      <c r="I17" s="29">
        <f>IF(D17=0,"",ROUND(H17*100/D17,2))</f>
        <v>20.96</v>
      </c>
    </row>
    <row r="18" spans="1:9" ht="16.5">
      <c r="A18" s="23" t="s">
        <v>25</v>
      </c>
      <c r="B18" s="22">
        <v>148000</v>
      </c>
      <c r="C18" s="22">
        <v>2496000</v>
      </c>
      <c r="D18" s="22">
        <v>2644000</v>
      </c>
      <c r="E18" s="22">
        <v>1682439</v>
      </c>
      <c r="F18" s="22">
        <v>3417644</v>
      </c>
      <c r="G18" s="22">
        <v>5100083</v>
      </c>
      <c r="H18" s="22">
        <f>G18-D18</f>
        <v>2456083</v>
      </c>
      <c r="I18" s="29">
        <f>IF(D18=0,"",ROUND(H18*100/D18,2))</f>
        <v>92.89</v>
      </c>
    </row>
    <row r="19" spans="1:9" ht="16.5">
      <c r="A19" s="23" t="s">
        <v>26</v>
      </c>
      <c r="B19" s="22">
        <v>2697000</v>
      </c>
      <c r="C19" s="22">
        <v>14461000</v>
      </c>
      <c r="D19" s="22">
        <v>17158000</v>
      </c>
      <c r="E19" s="22">
        <v>3192208</v>
      </c>
      <c r="F19" s="22">
        <v>15627283</v>
      </c>
      <c r="G19" s="22">
        <v>18819491</v>
      </c>
      <c r="H19" s="22">
        <f>G19-D19</f>
        <v>1661491</v>
      </c>
      <c r="I19" s="29">
        <f>IF(D19=0,"",ROUND(H19*100/D19,2))</f>
        <v>9.68</v>
      </c>
    </row>
    <row r="20" spans="1:9" ht="16.5">
      <c r="A20" s="23" t="s">
        <v>27</v>
      </c>
      <c r="B20" s="22">
        <v>216000</v>
      </c>
      <c r="C20" s="22">
        <v>603000</v>
      </c>
      <c r="D20" s="22">
        <v>819000</v>
      </c>
      <c r="E20" s="22">
        <v>311070</v>
      </c>
      <c r="F20" s="22">
        <v>1175854</v>
      </c>
      <c r="G20" s="22">
        <v>1486924</v>
      </c>
      <c r="H20" s="22">
        <f>G20-D20</f>
        <v>667924</v>
      </c>
      <c r="I20" s="29">
        <f>IF(D20=0,"",ROUND(H20*100/D20,2))</f>
        <v>81.55</v>
      </c>
    </row>
    <row r="21" spans="1:9" ht="16.5">
      <c r="A21" s="23" t="s">
        <v>28</v>
      </c>
      <c r="B21" s="22">
        <v>8049000</v>
      </c>
      <c r="C21" s="22">
        <v>53256000</v>
      </c>
      <c r="D21" s="22">
        <v>61305000</v>
      </c>
      <c r="E21" s="22">
        <v>25436043</v>
      </c>
      <c r="F21" s="22">
        <v>73643992</v>
      </c>
      <c r="G21" s="22">
        <v>99080035</v>
      </c>
      <c r="H21" s="22">
        <f>G21-D21</f>
        <v>37775035</v>
      </c>
      <c r="I21" s="29">
        <f>IF(D21=0,"",ROUND(H21*100/D21,2))</f>
        <v>61.62</v>
      </c>
    </row>
    <row r="22" spans="1:9" ht="16.5">
      <c r="A22" s="23" t="s">
        <v>29</v>
      </c>
      <c r="B22" s="22">
        <v>1614000</v>
      </c>
      <c r="C22" s="22">
        <v>16575000</v>
      </c>
      <c r="D22" s="22">
        <v>18189000</v>
      </c>
      <c r="E22" s="22">
        <v>8387262</v>
      </c>
      <c r="F22" s="22">
        <v>21630675</v>
      </c>
      <c r="G22" s="22">
        <v>30017937</v>
      </c>
      <c r="H22" s="22">
        <f>G22-D22</f>
        <v>11828937</v>
      </c>
      <c r="I22" s="29">
        <f>IF(D22=0,"",ROUND(H22*100/D22,2))</f>
        <v>65.03</v>
      </c>
    </row>
    <row r="23" spans="1:9" ht="16.5">
      <c r="A23" s="23" t="s">
        <v>30</v>
      </c>
      <c r="B23" s="22">
        <v>0</v>
      </c>
      <c r="C23" s="22">
        <v>651000</v>
      </c>
      <c r="D23" s="22">
        <v>651000</v>
      </c>
      <c r="E23" s="22">
        <v>0</v>
      </c>
      <c r="F23" s="22">
        <v>649959</v>
      </c>
      <c r="G23" s="22">
        <v>649959</v>
      </c>
      <c r="H23" s="22">
        <f>G23-D23</f>
        <v>-1041</v>
      </c>
      <c r="I23" s="29">
        <f>IF(D23=0,"",ROUND(H23*100/D23,2))</f>
        <v>-0.16</v>
      </c>
    </row>
    <row r="24" spans="1:9" ht="16.5">
      <c r="A24" s="23" t="s">
        <v>31</v>
      </c>
      <c r="B24" s="22">
        <v>2256000</v>
      </c>
      <c r="C24" s="22">
        <v>14761000</v>
      </c>
      <c r="D24" s="22">
        <v>17017000</v>
      </c>
      <c r="E24" s="22">
        <v>19790358</v>
      </c>
      <c r="F24" s="22">
        <v>24717528</v>
      </c>
      <c r="G24" s="22">
        <v>44507886</v>
      </c>
      <c r="H24" s="22">
        <f>G24-D24</f>
        <v>27490886</v>
      </c>
      <c r="I24" s="29">
        <f>IF(D24=0,"",ROUND(H24*100/D24,2))</f>
        <v>161.55</v>
      </c>
    </row>
    <row r="25" spans="1:9" ht="16.5">
      <c r="A25" s="23" t="s">
        <v>32</v>
      </c>
      <c r="B25" s="22">
        <v>579000</v>
      </c>
      <c r="C25" s="22">
        <v>2558000</v>
      </c>
      <c r="D25" s="22">
        <v>3137000</v>
      </c>
      <c r="E25" s="22">
        <v>5884008</v>
      </c>
      <c r="F25" s="22">
        <v>4730195</v>
      </c>
      <c r="G25" s="22">
        <v>10614203</v>
      </c>
      <c r="H25" s="22">
        <f>G25-D25</f>
        <v>7477203</v>
      </c>
      <c r="I25" s="29">
        <f>IF(D25=0,"",ROUND(H25*100/D25,2))</f>
        <v>238.36</v>
      </c>
    </row>
    <row r="26" spans="1:9" ht="16.5">
      <c r="A26" s="23" t="s">
        <v>33</v>
      </c>
      <c r="B26" s="22">
        <v>1677000</v>
      </c>
      <c r="C26" s="22">
        <v>12203000</v>
      </c>
      <c r="D26" s="22">
        <v>13880000</v>
      </c>
      <c r="E26" s="22">
        <v>13906350</v>
      </c>
      <c r="F26" s="22">
        <v>19987333</v>
      </c>
      <c r="G26" s="22">
        <v>33893683</v>
      </c>
      <c r="H26" s="22">
        <f>G26-D26</f>
        <v>20013683</v>
      </c>
      <c r="I26" s="29">
        <f>IF(D26=0,"",ROUND(H26*100/D26,2))</f>
        <v>144.19</v>
      </c>
    </row>
    <row r="27" spans="1:9" ht="16.5">
      <c r="A27" s="23" t="s">
        <v>34</v>
      </c>
      <c r="B27" s="22">
        <v>191000</v>
      </c>
      <c r="C27" s="22">
        <v>8340000</v>
      </c>
      <c r="D27" s="22">
        <v>8531000</v>
      </c>
      <c r="E27" s="22">
        <v>5698767</v>
      </c>
      <c r="F27" s="22">
        <v>7518784</v>
      </c>
      <c r="G27" s="22">
        <v>13217551</v>
      </c>
      <c r="H27" s="22">
        <f>G27-D27</f>
        <v>4686551</v>
      </c>
      <c r="I27" s="29">
        <f>IF(D27=0,"",ROUND(H27*100/D27,2))</f>
        <v>54.94</v>
      </c>
    </row>
    <row r="28" spans="1:9" ht="16.5">
      <c r="A28" s="23" t="s">
        <v>35</v>
      </c>
      <c r="B28" s="22">
        <v>0</v>
      </c>
      <c r="C28" s="22">
        <v>767000</v>
      </c>
      <c r="D28" s="22">
        <v>767000</v>
      </c>
      <c r="E28" s="22">
        <v>299020</v>
      </c>
      <c r="F28" s="22">
        <v>628080</v>
      </c>
      <c r="G28" s="22">
        <v>927100</v>
      </c>
      <c r="H28" s="22">
        <f>G28-D28</f>
        <v>160100</v>
      </c>
      <c r="I28" s="29">
        <f>IF(D28=0,"",ROUND(H28*100/D28,2))</f>
        <v>20.87</v>
      </c>
    </row>
    <row r="29" spans="1:9" ht="16.5">
      <c r="A29" s="23" t="s">
        <v>36</v>
      </c>
      <c r="B29" s="22">
        <v>0</v>
      </c>
      <c r="C29" s="22">
        <v>0</v>
      </c>
      <c r="D29" s="22">
        <v>0</v>
      </c>
      <c r="E29" s="22">
        <v>276150</v>
      </c>
      <c r="F29" s="22">
        <v>661860</v>
      </c>
      <c r="G29" s="22">
        <v>938010</v>
      </c>
      <c r="H29" s="22">
        <f>G29-D29</f>
        <v>938010</v>
      </c>
      <c r="I29" s="29">
        <f>IF(D29=0,"",ROUND(H29*100/D29,2))</f>
      </c>
    </row>
    <row r="30" spans="1:9" ht="16.5">
      <c r="A30" s="23" t="s">
        <v>37</v>
      </c>
      <c r="B30" s="22">
        <v>0</v>
      </c>
      <c r="C30" s="22">
        <v>4573000</v>
      </c>
      <c r="D30" s="22">
        <v>4573000</v>
      </c>
      <c r="E30" s="22">
        <v>2744086</v>
      </c>
      <c r="F30" s="22">
        <v>2668320</v>
      </c>
      <c r="G30" s="22">
        <v>5412406</v>
      </c>
      <c r="H30" s="22">
        <f>G30-D30</f>
        <v>839406</v>
      </c>
      <c r="I30" s="29">
        <f>IF(D30=0,"",ROUND(H30*100/D30,2))</f>
        <v>18.36</v>
      </c>
    </row>
    <row r="31" spans="1:9" ht="33.75">
      <c r="A31" s="23" t="s">
        <v>38</v>
      </c>
      <c r="B31" s="22">
        <v>66000</v>
      </c>
      <c r="C31" s="22">
        <v>2113000</v>
      </c>
      <c r="D31" s="22">
        <v>2179000</v>
      </c>
      <c r="E31" s="22">
        <v>1207516</v>
      </c>
      <c r="F31" s="22">
        <v>2171261</v>
      </c>
      <c r="G31" s="22">
        <v>3378777</v>
      </c>
      <c r="H31" s="22">
        <f>G31-D31</f>
        <v>1199777</v>
      </c>
      <c r="I31" s="29">
        <f>IF(D31=0,"",ROUND(H31*100/D31,2))</f>
        <v>55.06</v>
      </c>
    </row>
    <row r="32" spans="1:9" ht="16.5">
      <c r="A32" s="23" t="s">
        <v>39</v>
      </c>
      <c r="B32" s="22">
        <v>125000</v>
      </c>
      <c r="C32" s="22">
        <v>887000</v>
      </c>
      <c r="D32" s="22">
        <v>1012000</v>
      </c>
      <c r="E32" s="22">
        <v>1171995</v>
      </c>
      <c r="F32" s="22">
        <v>1389263</v>
      </c>
      <c r="G32" s="22">
        <v>2561258</v>
      </c>
      <c r="H32" s="22">
        <f>G32-D32</f>
        <v>1549258</v>
      </c>
      <c r="I32" s="29">
        <f>IF(D32=0,"",ROUND(H32*100/D32,2))</f>
        <v>153.09</v>
      </c>
    </row>
    <row r="33" spans="1:9" ht="16.5">
      <c r="A33" s="23" t="s">
        <v>40</v>
      </c>
      <c r="B33" s="22">
        <v>96946000</v>
      </c>
      <c r="C33" s="22">
        <v>9966000</v>
      </c>
      <c r="D33" s="22">
        <v>106912000</v>
      </c>
      <c r="E33" s="22">
        <v>114591017</v>
      </c>
      <c r="F33" s="22">
        <v>17886826</v>
      </c>
      <c r="G33" s="22">
        <v>132477843</v>
      </c>
      <c r="H33" s="22">
        <f>G33-D33</f>
        <v>25565843</v>
      </c>
      <c r="I33" s="29">
        <f>IF(D33=0,"",ROUND(H33*100/D33,2))</f>
        <v>23.91</v>
      </c>
    </row>
    <row r="34" spans="1:9" ht="33.75">
      <c r="A34" s="23" t="s">
        <v>41</v>
      </c>
      <c r="B34" s="22">
        <v>61188000</v>
      </c>
      <c r="C34" s="22">
        <v>7140000</v>
      </c>
      <c r="D34" s="22">
        <v>68328000</v>
      </c>
      <c r="E34" s="22">
        <v>74493521</v>
      </c>
      <c r="F34" s="22">
        <v>13461059</v>
      </c>
      <c r="G34" s="22">
        <v>87954580</v>
      </c>
      <c r="H34" s="22">
        <f>G34-D34</f>
        <v>19626580</v>
      </c>
      <c r="I34" s="29">
        <f>IF(D34=0,"",ROUND(H34*100/D34,2))</f>
        <v>28.72</v>
      </c>
    </row>
    <row r="35" spans="1:9" ht="33.75">
      <c r="A35" s="23" t="s">
        <v>42</v>
      </c>
      <c r="B35" s="22">
        <v>19639000</v>
      </c>
      <c r="C35" s="22">
        <v>0</v>
      </c>
      <c r="D35" s="22">
        <v>19639000</v>
      </c>
      <c r="E35" s="22">
        <v>16659260</v>
      </c>
      <c r="F35" s="22">
        <v>0</v>
      </c>
      <c r="G35" s="22">
        <v>16659260</v>
      </c>
      <c r="H35" s="22">
        <f>G35-D35</f>
        <v>-2979740</v>
      </c>
      <c r="I35" s="29">
        <f>IF(D35=0,"",ROUND(H35*100/D35,2))</f>
        <v>-15.17</v>
      </c>
    </row>
    <row r="36" spans="1:9" ht="16.5">
      <c r="A36" s="23" t="s">
        <v>43</v>
      </c>
      <c r="B36" s="22">
        <v>16119000</v>
      </c>
      <c r="C36" s="22">
        <v>2826000</v>
      </c>
      <c r="D36" s="22">
        <v>18945000</v>
      </c>
      <c r="E36" s="22">
        <v>23438236</v>
      </c>
      <c r="F36" s="22">
        <v>4425767</v>
      </c>
      <c r="G36" s="22">
        <v>27864003</v>
      </c>
      <c r="H36" s="22">
        <f>G36-D36</f>
        <v>8919003</v>
      </c>
      <c r="I36" s="29">
        <f>IF(D36=0,"",ROUND(H36*100/D36,2))</f>
        <v>47.08</v>
      </c>
    </row>
    <row r="37" spans="1:9" ht="33.75">
      <c r="A37" s="23" t="s">
        <v>44</v>
      </c>
      <c r="B37" s="22">
        <v>106000</v>
      </c>
      <c r="C37" s="22">
        <v>289000</v>
      </c>
      <c r="D37" s="22">
        <v>395000</v>
      </c>
      <c r="E37" s="22">
        <v>0</v>
      </c>
      <c r="F37" s="22">
        <v>668161</v>
      </c>
      <c r="G37" s="22">
        <v>668161</v>
      </c>
      <c r="H37" s="22">
        <f>G37-D37</f>
        <v>273161</v>
      </c>
      <c r="I37" s="29">
        <f>IF(D37=0,"",ROUND(H37*100/D37,2))</f>
        <v>69.15</v>
      </c>
    </row>
    <row r="38" spans="1:9" ht="16.5">
      <c r="A38" s="23" t="s">
        <v>45</v>
      </c>
      <c r="B38" s="22">
        <v>0</v>
      </c>
      <c r="C38" s="22">
        <v>70000</v>
      </c>
      <c r="D38" s="22">
        <v>70000</v>
      </c>
      <c r="E38" s="22">
        <v>0</v>
      </c>
      <c r="F38" s="22">
        <v>132992</v>
      </c>
      <c r="G38" s="22">
        <v>132992</v>
      </c>
      <c r="H38" s="22">
        <f>G38-D38</f>
        <v>62992</v>
      </c>
      <c r="I38" s="29">
        <f>IF(D38=0,"",ROUND(H38*100/D38,2))</f>
        <v>89.99</v>
      </c>
    </row>
    <row r="39" spans="1:9" ht="16.5">
      <c r="A39" s="23" t="s">
        <v>46</v>
      </c>
      <c r="B39" s="22">
        <v>0</v>
      </c>
      <c r="C39" s="22">
        <v>169000</v>
      </c>
      <c r="D39" s="22">
        <v>169000</v>
      </c>
      <c r="E39" s="22">
        <v>0</v>
      </c>
      <c r="F39" s="22">
        <v>371714</v>
      </c>
      <c r="G39" s="22">
        <v>371714</v>
      </c>
      <c r="H39" s="22">
        <f>G39-D39</f>
        <v>202714</v>
      </c>
      <c r="I39" s="29">
        <f>IF(D39=0,"",ROUND(H39*100/D39,2))</f>
        <v>119.95</v>
      </c>
    </row>
    <row r="40" spans="1:9" ht="16.5">
      <c r="A40" s="23" t="s">
        <v>47</v>
      </c>
      <c r="B40" s="22">
        <v>53000</v>
      </c>
      <c r="C40" s="22">
        <v>0</v>
      </c>
      <c r="D40" s="22">
        <v>53000</v>
      </c>
      <c r="E40" s="22">
        <v>0</v>
      </c>
      <c r="F40" s="22">
        <v>31770</v>
      </c>
      <c r="G40" s="22">
        <v>31770</v>
      </c>
      <c r="H40" s="22">
        <f>G40-D40</f>
        <v>-21230</v>
      </c>
      <c r="I40" s="29">
        <f>IF(D40=0,"",ROUND(H40*100/D40,2))</f>
        <v>-40.06</v>
      </c>
    </row>
    <row r="41" spans="1:9" ht="16.5">
      <c r="A41" s="23" t="s">
        <v>48</v>
      </c>
      <c r="B41" s="22">
        <v>53000</v>
      </c>
      <c r="C41" s="22">
        <v>50000</v>
      </c>
      <c r="D41" s="22">
        <v>103000</v>
      </c>
      <c r="E41" s="22">
        <v>0</v>
      </c>
      <c r="F41" s="22">
        <v>131685</v>
      </c>
      <c r="G41" s="22">
        <v>131685</v>
      </c>
      <c r="H41" s="22">
        <f>G41-D41</f>
        <v>28685</v>
      </c>
      <c r="I41" s="29">
        <f>IF(D41=0,"",ROUND(H41*100/D41,2))</f>
        <v>27.85</v>
      </c>
    </row>
    <row r="42" spans="1:9" ht="51">
      <c r="A42" s="23" t="s">
        <v>49</v>
      </c>
      <c r="B42" s="22">
        <v>11495000</v>
      </c>
      <c r="C42" s="22">
        <v>15171000</v>
      </c>
      <c r="D42" s="22">
        <v>26666000</v>
      </c>
      <c r="E42" s="22">
        <v>30478766</v>
      </c>
      <c r="F42" s="22">
        <v>25219029</v>
      </c>
      <c r="G42" s="22">
        <v>55697795</v>
      </c>
      <c r="H42" s="22">
        <f>G42-D42</f>
        <v>29031795</v>
      </c>
      <c r="I42" s="29">
        <f>IF(D42=0,"",ROUND(H42*100/D42,2))</f>
        <v>108.87</v>
      </c>
    </row>
    <row r="43" spans="1:9" ht="16.5">
      <c r="A43" s="23" t="s">
        <v>50</v>
      </c>
      <c r="B43" s="22">
        <v>38000</v>
      </c>
      <c r="C43" s="22">
        <v>10000</v>
      </c>
      <c r="D43" s="22">
        <v>48000</v>
      </c>
      <c r="E43" s="22">
        <v>27830</v>
      </c>
      <c r="F43" s="22">
        <v>133602</v>
      </c>
      <c r="G43" s="22">
        <v>161432</v>
      </c>
      <c r="H43" s="22">
        <f>G43-D43</f>
        <v>113432</v>
      </c>
      <c r="I43" s="29">
        <f>IF(D43=0,"",ROUND(H43*100/D43,2))</f>
        <v>236.32</v>
      </c>
    </row>
    <row r="44" spans="1:9" ht="16.5">
      <c r="A44" s="23" t="s">
        <v>51</v>
      </c>
      <c r="B44" s="22">
        <v>9757000</v>
      </c>
      <c r="C44" s="22">
        <v>10951000</v>
      </c>
      <c r="D44" s="22">
        <v>20708000</v>
      </c>
      <c r="E44" s="22">
        <v>24417859</v>
      </c>
      <c r="F44" s="22">
        <v>20069231</v>
      </c>
      <c r="G44" s="22">
        <v>44487090</v>
      </c>
      <c r="H44" s="22">
        <f>G44-D44</f>
        <v>23779090</v>
      </c>
      <c r="I44" s="29">
        <f>IF(D44=0,"",ROUND(H44*100/D44,2))</f>
        <v>114.83</v>
      </c>
    </row>
    <row r="45" spans="1:9" ht="51">
      <c r="A45" s="23" t="s">
        <v>52</v>
      </c>
      <c r="B45" s="22">
        <v>100000</v>
      </c>
      <c r="C45" s="22">
        <v>1470000</v>
      </c>
      <c r="D45" s="22">
        <v>1570000</v>
      </c>
      <c r="E45" s="22">
        <v>0</v>
      </c>
      <c r="F45" s="22">
        <v>1669575</v>
      </c>
      <c r="G45" s="22">
        <v>1669575</v>
      </c>
      <c r="H45" s="22">
        <f>G45-D45</f>
        <v>99575</v>
      </c>
      <c r="I45" s="29">
        <f>IF(D45=0,"",ROUND(H45*100/D45,2))</f>
        <v>6.34</v>
      </c>
    </row>
    <row r="46" spans="1:9" ht="16.5">
      <c r="A46" s="23" t="s">
        <v>53</v>
      </c>
      <c r="B46" s="22">
        <v>1600000</v>
      </c>
      <c r="C46" s="22">
        <v>2740000</v>
      </c>
      <c r="D46" s="22">
        <v>4340000</v>
      </c>
      <c r="E46" s="22">
        <v>6033077</v>
      </c>
      <c r="F46" s="22">
        <v>3346621</v>
      </c>
      <c r="G46" s="22">
        <v>9379698</v>
      </c>
      <c r="H46" s="22">
        <f>G46-D46</f>
        <v>5039698</v>
      </c>
      <c r="I46" s="29">
        <f>IF(D46=0,"",ROUND(H46*100/D46,2))</f>
        <v>116.12</v>
      </c>
    </row>
    <row r="47" spans="1:9" ht="33.75">
      <c r="A47" s="23" t="s">
        <v>54</v>
      </c>
      <c r="B47" s="22">
        <v>0</v>
      </c>
      <c r="C47" s="22">
        <v>0</v>
      </c>
      <c r="D47" s="22">
        <v>0</v>
      </c>
      <c r="E47" s="22">
        <v>27372</v>
      </c>
      <c r="F47" s="22">
        <v>1131028</v>
      </c>
      <c r="G47" s="22">
        <v>1158400</v>
      </c>
      <c r="H47" s="22">
        <f>G47-D47</f>
        <v>1158400</v>
      </c>
      <c r="I47" s="29">
        <f>IF(D47=0,"",ROUND(H47*100/D47,2))</f>
      </c>
    </row>
    <row r="48" spans="1:9" ht="16.5">
      <c r="A48" s="23" t="s">
        <v>55</v>
      </c>
      <c r="B48" s="22">
        <v>0</v>
      </c>
      <c r="C48" s="22">
        <v>0</v>
      </c>
      <c r="D48" s="22">
        <v>0</v>
      </c>
      <c r="E48" s="22">
        <v>27372</v>
      </c>
      <c r="F48" s="22">
        <v>1131028</v>
      </c>
      <c r="G48" s="22">
        <v>1158400</v>
      </c>
      <c r="H48" s="22">
        <f>G48-D48</f>
        <v>1158400</v>
      </c>
      <c r="I48" s="29">
        <f>IF(D48=0,"",ROUND(H48*100/D48,2))</f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0</v>
      </c>
      <c r="F49" s="22">
        <v>6727857</v>
      </c>
      <c r="G49" s="22">
        <v>6727857</v>
      </c>
      <c r="H49" s="22">
        <f>G49-D49</f>
        <v>6727857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0</v>
      </c>
      <c r="F50" s="22">
        <v>6727857</v>
      </c>
      <c r="G50" s="22">
        <v>6727857</v>
      </c>
      <c r="H50" s="22">
        <f>G50-D50</f>
        <v>6727857</v>
      </c>
      <c r="I50" s="29">
        <f>IF(D50=0,"",ROUND(H50*100/D50,2))</f>
      </c>
    </row>
    <row r="51" spans="1:9" ht="17.25" thickBot="1">
      <c r="A51" s="26" t="s">
        <v>58</v>
      </c>
      <c r="B51" s="27">
        <v>415467000</v>
      </c>
      <c r="C51" s="27">
        <v>195634000</v>
      </c>
      <c r="D51" s="27">
        <v>611101000</v>
      </c>
      <c r="E51" s="27">
        <v>464109379</v>
      </c>
      <c r="F51" s="27">
        <v>246748802</v>
      </c>
      <c r="G51" s="27">
        <v>710858181</v>
      </c>
      <c r="H51" s="27">
        <f>G51-D51</f>
        <v>99757181</v>
      </c>
      <c r="I51" s="30">
        <f>IF(D51=0,"",ROUND(H51*100/D51,2))</f>
        <v>16.32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2019-07-03T03:17:30Z</dcterms:modified>
  <cp:category/>
  <cp:version/>
  <cp:contentType/>
  <cp:contentStatus/>
</cp:coreProperties>
</file>