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<sst xmlns="http://schemas.openxmlformats.org/spreadsheetml/2006/main" count="64" uniqueCount="61">
  <si>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</si>
  <si>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</si>
  <si>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</si>
  <si>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</si>
  <si>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</si>
  <si>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</si>
  <si>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</si>
  <si>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國立體育大學校務基金</t>
  </si>
  <si>
    <t>中華民國108年度</t>
  </si>
  <si>
    <t>單位:新臺幣元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</si>
  <si>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</si>
  <si>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</si>
  <si>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</si>
  <si>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</si>
  <si>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</si>
  <si>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</si>
  <si>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</si>
  <si>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</si>
  <si>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</si>
  <si>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</si>
  <si>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</si>
  <si>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</si>
  <si>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</si>
  <si>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</si>
  <si>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</si>
  <si>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</si>
  <si>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</si>
  <si>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</si>
  <si>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</si>
  <si>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</si>
  <si>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</si>
  <si>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</si>
  <si>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</si>
  <si>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</si>
  <si>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　商品及醫療用品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</si>
  <si>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</si>
  <si>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</si>
  <si>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</si>
  <si>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</si>
  <si>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</si>
  <si>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</si>
  <si>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</si>
  <si>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</si>
  <si>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</si>
  <si>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</si>
  <si>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</si>
  <si>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</si>
  <si>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</si>
  <si>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</si>
  <si>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</si>
  <si>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</si>
  <si>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</si>
  <si>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</si>
  <si>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</si>
  <si>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</si>
  <si>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</si>
  <si>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</si>
  <si>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　賠償給付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</si>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</sst>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2.5">
      <c r="A1" s="6"/>
      <c r="B1" s="6"/>
      <c r="D1" s="7"/>
      <c r="E1" s="7" t="s">
        <v>7</v>
      </c>
      <c r="F1" s="7"/>
      <c r="G1" s="7"/>
      <c r="H1" s="6"/>
      <c r="I1" s="6"/>
    </row>
    <row r="2" spans="1:9" ht="22.5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8</v>
      </c>
      <c r="F3" s="9"/>
      <c r="G3" s="9"/>
      <c r="H3" s="5"/>
      <c r="I3" s="3" t="s">
        <v>9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288881000</v>
      </c>
      <c r="C6" s="25">
        <v>16252000</v>
      </c>
      <c r="D6" s="25">
        <v>305133000</v>
      </c>
      <c r="E6" s="25">
        <v>246237617</v>
      </c>
      <c r="F6" s="25">
        <v>26160489</v>
      </c>
      <c r="G6" s="25">
        <v>272398106</v>
      </c>
      <c r="H6" s="25">
        <f>G6-D6</f>
        <v>-32734894</v>
      </c>
      <c r="I6" s="28">
        <f>IF(D6=0,"",ROUND(H6*100/D6,2))</f>
        <v>-10.73</v>
      </c>
    </row>
    <row r="7" spans="1:9" ht="16.5">
      <c r="A7" s="23" t="s">
        <v>14</v>
      </c>
      <c r="B7" s="22">
        <v>201835000</v>
      </c>
      <c r="C7" s="22">
        <v>3055000</v>
      </c>
      <c r="D7" s="22">
        <v>204890000</v>
      </c>
      <c r="E7" s="22">
        <v>174556457</v>
      </c>
      <c r="F7" s="22">
        <v>6076451</v>
      </c>
      <c r="G7" s="22">
        <v>180632908</v>
      </c>
      <c r="H7" s="22">
        <f>G7-D7</f>
        <v>-24257092</v>
      </c>
      <c r="I7" s="29">
        <f>IF(D7=0,"",ROUND(H7*100/D7,2))</f>
        <v>-11.84</v>
      </c>
    </row>
    <row r="8" spans="1:9" ht="33.75">
      <c r="A8" s="23" t="s">
        <v>15</v>
      </c>
      <c r="B8" s="22">
        <v>11945000</v>
      </c>
      <c r="C8" s="22">
        <v>13098000</v>
      </c>
      <c r="D8" s="22">
        <v>25043000</v>
      </c>
      <c r="E8" s="22">
        <v>11806777</v>
      </c>
      <c r="F8" s="22">
        <v>18807650</v>
      </c>
      <c r="G8" s="22">
        <v>30614427</v>
      </c>
      <c r="H8" s="22">
        <f>G8-D8</f>
        <v>5571427</v>
      </c>
      <c r="I8" s="29">
        <f>IF(D8=0,"",ROUND(H8*100/D8,2))</f>
        <v>22.25</v>
      </c>
    </row>
    <row r="9" spans="1:9" ht="16.5">
      <c r="A9" s="23" t="s">
        <v>16</v>
      </c>
      <c r="B9" s="22">
        <v>2862000</v>
      </c>
      <c r="C9" s="22">
        <v>99000</v>
      </c>
      <c r="D9" s="22">
        <v>2961000</v>
      </c>
      <c r="E9" s="22">
        <v>1856901</v>
      </c>
      <c r="F9" s="22">
        <v>187900</v>
      </c>
      <c r="G9" s="22">
        <v>2044801</v>
      </c>
      <c r="H9" s="22">
        <f>G9-D9</f>
        <v>-916199</v>
      </c>
      <c r="I9" s="29">
        <f>IF(D9=0,"",ROUND(H9*100/D9,2))</f>
        <v>-30.94</v>
      </c>
    </row>
    <row r="10" spans="1:9" ht="16.5">
      <c r="A10" s="23" t="s">
        <v>17</v>
      </c>
      <c r="B10" s="22">
        <v>29816000</v>
      </c>
      <c r="C10" s="22">
        <v>0</v>
      </c>
      <c r="D10" s="22">
        <v>29816000</v>
      </c>
      <c r="E10" s="22">
        <v>26597159</v>
      </c>
      <c r="F10" s="22">
        <v>599799</v>
      </c>
      <c r="G10" s="22">
        <v>27196958</v>
      </c>
      <c r="H10" s="22">
        <f>G10-D10</f>
        <v>-2619042</v>
      </c>
      <c r="I10" s="29">
        <f>IF(D10=0,"",ROUND(H10*100/D10,2))</f>
        <v>-8.78</v>
      </c>
    </row>
    <row r="11" spans="1:9" ht="16.5">
      <c r="A11" s="23" t="s">
        <v>18</v>
      </c>
      <c r="B11" s="22">
        <v>17965000</v>
      </c>
      <c r="C11" s="22">
        <v>0</v>
      </c>
      <c r="D11" s="22">
        <v>17965000</v>
      </c>
      <c r="E11" s="22">
        <v>12146042</v>
      </c>
      <c r="F11" s="22">
        <v>158418</v>
      </c>
      <c r="G11" s="22">
        <v>12304460</v>
      </c>
      <c r="H11" s="22">
        <f>G11-D11</f>
        <v>-5660540</v>
      </c>
      <c r="I11" s="29">
        <f>IF(D11=0,"",ROUND(H11*100/D11,2))</f>
        <v>-31.51</v>
      </c>
    </row>
    <row r="12" spans="1:9" ht="16.5">
      <c r="A12" s="23" t="s">
        <v>19</v>
      </c>
      <c r="B12" s="22">
        <v>24458000</v>
      </c>
      <c r="C12" s="22">
        <v>0</v>
      </c>
      <c r="D12" s="22">
        <v>24458000</v>
      </c>
      <c r="E12" s="22">
        <v>19263955</v>
      </c>
      <c r="F12" s="22">
        <v>330271</v>
      </c>
      <c r="G12" s="22">
        <v>19594226</v>
      </c>
      <c r="H12" s="22">
        <f>G12-D12</f>
        <v>-4863774</v>
      </c>
      <c r="I12" s="29">
        <f>IF(D12=0,"",ROUND(H12*100/D12,2))</f>
        <v>-19.89</v>
      </c>
    </row>
    <row r="13" spans="1:9" ht="16.5">
      <c r="A13" s="23" t="s">
        <v>20</v>
      </c>
      <c r="B13" s="22">
        <v>0</v>
      </c>
      <c r="C13" s="22">
        <v>0</v>
      </c>
      <c r="D13" s="22">
        <v>0</v>
      </c>
      <c r="E13" s="22">
        <v>10326</v>
      </c>
      <c r="F13" s="22">
        <v>0</v>
      </c>
      <c r="G13" s="22">
        <v>10326</v>
      </c>
      <c r="H13" s="22">
        <f>G13-D13</f>
        <v>10326</v>
      </c>
      <c r="I13" s="29">
        <f>IF(D13=0,"",ROUND(H13*100/D13,2))</f>
      </c>
    </row>
    <row r="14" spans="1:9" ht="16.5">
      <c r="A14" s="23" t="s">
        <v>21</v>
      </c>
      <c r="B14" s="22">
        <v>26953000</v>
      </c>
      <c r="C14" s="22">
        <v>129229000</v>
      </c>
      <c r="D14" s="22">
        <v>156182000</v>
      </c>
      <c r="E14" s="22">
        <v>47208189</v>
      </c>
      <c r="F14" s="22">
        <v>173866513</v>
      </c>
      <c r="G14" s="22">
        <v>221074702</v>
      </c>
      <c r="H14" s="22">
        <f>G14-D14</f>
        <v>64892702</v>
      </c>
      <c r="I14" s="29">
        <f>IF(D14=0,"",ROUND(H14*100/D14,2))</f>
        <v>41.55</v>
      </c>
    </row>
    <row r="15" spans="1:9" ht="16.5">
      <c r="A15" s="23" t="s">
        <v>22</v>
      </c>
      <c r="B15" s="22">
        <v>578000</v>
      </c>
      <c r="C15" s="22">
        <v>18156000</v>
      </c>
      <c r="D15" s="22">
        <v>18734000</v>
      </c>
      <c r="E15" s="22">
        <v>78455</v>
      </c>
      <c r="F15" s="22">
        <v>17330280</v>
      </c>
      <c r="G15" s="22">
        <v>17408735</v>
      </c>
      <c r="H15" s="22">
        <f>G15-D15</f>
        <v>-1325265</v>
      </c>
      <c r="I15" s="29">
        <f>IF(D15=0,"",ROUND(H15*100/D15,2))</f>
        <v>-7.07</v>
      </c>
    </row>
    <row r="16" spans="1:9" ht="16.5">
      <c r="A16" s="23" t="s">
        <v>23</v>
      </c>
      <c r="B16" s="22">
        <v>7000</v>
      </c>
      <c r="C16" s="22">
        <v>2129000</v>
      </c>
      <c r="D16" s="22">
        <v>2136000</v>
      </c>
      <c r="E16" s="22">
        <v>37166</v>
      </c>
      <c r="F16" s="22">
        <v>1676369</v>
      </c>
      <c r="G16" s="22">
        <v>1713535</v>
      </c>
      <c r="H16" s="22">
        <f>G16-D16</f>
        <v>-422465</v>
      </c>
      <c r="I16" s="29">
        <f>IF(D16=0,"",ROUND(H16*100/D16,2))</f>
        <v>-19.78</v>
      </c>
    </row>
    <row r="17" spans="1:9" ht="16.5">
      <c r="A17" s="23" t="s">
        <v>24</v>
      </c>
      <c r="B17" s="22">
        <v>4097000</v>
      </c>
      <c r="C17" s="22">
        <v>7606000</v>
      </c>
      <c r="D17" s="22">
        <v>11703000</v>
      </c>
      <c r="E17" s="22">
        <v>3008941</v>
      </c>
      <c r="F17" s="22">
        <v>10627965</v>
      </c>
      <c r="G17" s="22">
        <v>13636906</v>
      </c>
      <c r="H17" s="22">
        <f>G17-D17</f>
        <v>1933906</v>
      </c>
      <c r="I17" s="29">
        <f>IF(D17=0,"",ROUND(H17*100/D17,2))</f>
        <v>16.52</v>
      </c>
    </row>
    <row r="18" spans="1:9" ht="16.5">
      <c r="A18" s="23" t="s">
        <v>25</v>
      </c>
      <c r="B18" s="22">
        <v>1690000</v>
      </c>
      <c r="C18" s="22">
        <v>3431000</v>
      </c>
      <c r="D18" s="22">
        <v>5121000</v>
      </c>
      <c r="E18" s="22">
        <v>1928708</v>
      </c>
      <c r="F18" s="22">
        <v>2897613</v>
      </c>
      <c r="G18" s="22">
        <v>4826321</v>
      </c>
      <c r="H18" s="22">
        <f>G18-D18</f>
        <v>-294679</v>
      </c>
      <c r="I18" s="29">
        <f>IF(D18=0,"",ROUND(H18*100/D18,2))</f>
        <v>-5.75</v>
      </c>
    </row>
    <row r="19" spans="1:9" ht="16.5">
      <c r="A19" s="23" t="s">
        <v>26</v>
      </c>
      <c r="B19" s="22">
        <v>4184000</v>
      </c>
      <c r="C19" s="22">
        <v>15724000</v>
      </c>
      <c r="D19" s="22">
        <v>19908000</v>
      </c>
      <c r="E19" s="22">
        <v>6458834</v>
      </c>
      <c r="F19" s="22">
        <v>15177709</v>
      </c>
      <c r="G19" s="22">
        <v>21636543</v>
      </c>
      <c r="H19" s="22">
        <f>G19-D19</f>
        <v>1728543</v>
      </c>
      <c r="I19" s="29">
        <f>IF(D19=0,"",ROUND(H19*100/D19,2))</f>
        <v>8.68</v>
      </c>
    </row>
    <row r="20" spans="1:9" ht="16.5">
      <c r="A20" s="23" t="s">
        <v>27</v>
      </c>
      <c r="B20" s="22">
        <v>215000</v>
      </c>
      <c r="C20" s="22">
        <v>647000</v>
      </c>
      <c r="D20" s="22">
        <v>862000</v>
      </c>
      <c r="E20" s="22">
        <v>250511</v>
      </c>
      <c r="F20" s="22">
        <v>1051155</v>
      </c>
      <c r="G20" s="22">
        <v>1301666</v>
      </c>
      <c r="H20" s="22">
        <f>G20-D20</f>
        <v>439666</v>
      </c>
      <c r="I20" s="29">
        <f>IF(D20=0,"",ROUND(H20*100/D20,2))</f>
        <v>51.01</v>
      </c>
    </row>
    <row r="21" spans="1:9" ht="16.5">
      <c r="A21" s="23" t="s">
        <v>28</v>
      </c>
      <c r="B21" s="22">
        <v>12869000</v>
      </c>
      <c r="C21" s="22">
        <v>61277000</v>
      </c>
      <c r="D21" s="22">
        <v>74146000</v>
      </c>
      <c r="E21" s="22">
        <v>27173815</v>
      </c>
      <c r="F21" s="22">
        <v>94360026</v>
      </c>
      <c r="G21" s="22">
        <v>121533841</v>
      </c>
      <c r="H21" s="22">
        <f>G21-D21</f>
        <v>47387841</v>
      </c>
      <c r="I21" s="29">
        <f>IF(D21=0,"",ROUND(H21*100/D21,2))</f>
        <v>63.91</v>
      </c>
    </row>
    <row r="22" spans="1:9" ht="16.5">
      <c r="A22" s="23" t="s">
        <v>29</v>
      </c>
      <c r="B22" s="22">
        <v>3313000</v>
      </c>
      <c r="C22" s="22">
        <v>19608000</v>
      </c>
      <c r="D22" s="22">
        <v>22921000</v>
      </c>
      <c r="E22" s="22">
        <v>8271759</v>
      </c>
      <c r="F22" s="22">
        <v>30096140</v>
      </c>
      <c r="G22" s="22">
        <v>38367899</v>
      </c>
      <c r="H22" s="22">
        <f>G22-D22</f>
        <v>15446899</v>
      </c>
      <c r="I22" s="29">
        <f>IF(D22=0,"",ROUND(H22*100/D22,2))</f>
        <v>67.39</v>
      </c>
    </row>
    <row r="23" spans="1:9" ht="16.5">
      <c r="A23" s="23" t="s">
        <v>30</v>
      </c>
      <c r="B23" s="22">
        <v>0</v>
      </c>
      <c r="C23" s="22">
        <v>651000</v>
      </c>
      <c r="D23" s="22">
        <v>651000</v>
      </c>
      <c r="E23" s="22">
        <v>0</v>
      </c>
      <c r="F23" s="22">
        <v>649256</v>
      </c>
      <c r="G23" s="22">
        <v>649256</v>
      </c>
      <c r="H23" s="22">
        <f>G23-D23</f>
        <v>-1744</v>
      </c>
      <c r="I23" s="29">
        <f>IF(D23=0,"",ROUND(H23*100/D23,2))</f>
        <v>-0.27</v>
      </c>
    </row>
    <row r="24" spans="1:9" ht="16.5">
      <c r="A24" s="23" t="s">
        <v>31</v>
      </c>
      <c r="B24" s="22">
        <v>10979000</v>
      </c>
      <c r="C24" s="22">
        <v>19984000</v>
      </c>
      <c r="D24" s="22">
        <v>30963000</v>
      </c>
      <c r="E24" s="22">
        <v>18737772</v>
      </c>
      <c r="F24" s="22">
        <v>39491587</v>
      </c>
      <c r="G24" s="22">
        <v>58229359</v>
      </c>
      <c r="H24" s="22">
        <f>G24-D24</f>
        <v>27266359</v>
      </c>
      <c r="I24" s="29">
        <f>IF(D24=0,"",ROUND(H24*100/D24,2))</f>
        <v>88.06</v>
      </c>
    </row>
    <row r="25" spans="1:9" ht="16.5">
      <c r="A25" s="23" t="s">
        <v>32</v>
      </c>
      <c r="B25" s="22">
        <v>3099000</v>
      </c>
      <c r="C25" s="22">
        <v>2114000</v>
      </c>
      <c r="D25" s="22">
        <v>5213000</v>
      </c>
      <c r="E25" s="22">
        <v>3466598</v>
      </c>
      <c r="F25" s="22">
        <v>5144072</v>
      </c>
      <c r="G25" s="22">
        <v>8610670</v>
      </c>
      <c r="H25" s="22">
        <f>G25-D25</f>
        <v>3397670</v>
      </c>
      <c r="I25" s="29">
        <f>IF(D25=0,"",ROUND(H25*100/D25,2))</f>
        <v>65.18</v>
      </c>
    </row>
    <row r="26" spans="1:9" ht="16.5">
      <c r="A26" s="23" t="s">
        <v>33</v>
      </c>
      <c r="B26" s="22">
        <v>7880000</v>
      </c>
      <c r="C26" s="22">
        <v>17870000</v>
      </c>
      <c r="D26" s="22">
        <v>25750000</v>
      </c>
      <c r="E26" s="22">
        <v>15271174</v>
      </c>
      <c r="F26" s="22">
        <v>34342825</v>
      </c>
      <c r="G26" s="22">
        <v>49613999</v>
      </c>
      <c r="H26" s="22">
        <f>G26-D26</f>
        <v>23863999</v>
      </c>
      <c r="I26" s="29">
        <f>IF(D26=0,"",ROUND(H26*100/D26,2))</f>
        <v>92.68</v>
      </c>
    </row>
    <row r="27" spans="1:9" ht="16.5">
      <c r="A27" s="23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4690</v>
      </c>
      <c r="G27" s="22">
        <v>4690</v>
      </c>
      <c r="H27" s="22">
        <f>G27-D27</f>
        <v>4690</v>
      </c>
      <c r="I27" s="29">
        <f>IF(D27=0,"",ROUND(H27*100/D27,2))</f>
      </c>
    </row>
    <row r="28" spans="1:9" ht="16.5">
      <c r="A28" s="23" t="s">
        <v>35</v>
      </c>
      <c r="B28" s="22">
        <v>2307000</v>
      </c>
      <c r="C28" s="22">
        <v>7725000</v>
      </c>
      <c r="D28" s="22">
        <v>10032000</v>
      </c>
      <c r="E28" s="22">
        <v>3209763</v>
      </c>
      <c r="F28" s="22">
        <v>9537668</v>
      </c>
      <c r="G28" s="22">
        <v>12747431</v>
      </c>
      <c r="H28" s="22">
        <f>G28-D28</f>
        <v>2715431</v>
      </c>
      <c r="I28" s="29">
        <f>IF(D28=0,"",ROUND(H28*100/D28,2))</f>
        <v>27.07</v>
      </c>
    </row>
    <row r="29" spans="1:9" ht="16.5">
      <c r="A29" s="23" t="s">
        <v>36</v>
      </c>
      <c r="B29" s="22">
        <v>174000</v>
      </c>
      <c r="C29" s="22">
        <v>549000</v>
      </c>
      <c r="D29" s="22">
        <v>723000</v>
      </c>
      <c r="E29" s="22">
        <v>143290</v>
      </c>
      <c r="F29" s="22">
        <v>1979695</v>
      </c>
      <c r="G29" s="22">
        <v>2122985</v>
      </c>
      <c r="H29" s="22">
        <f>G29-D29</f>
        <v>1399985</v>
      </c>
      <c r="I29" s="29">
        <f>IF(D29=0,"",ROUND(H29*100/D29,2))</f>
        <v>193.64</v>
      </c>
    </row>
    <row r="30" spans="1:9" ht="16.5">
      <c r="A30" s="23" t="s">
        <v>37</v>
      </c>
      <c r="B30" s="22">
        <v>398000</v>
      </c>
      <c r="C30" s="22">
        <v>84000</v>
      </c>
      <c r="D30" s="22">
        <v>482000</v>
      </c>
      <c r="E30" s="22">
        <v>207500</v>
      </c>
      <c r="F30" s="22">
        <v>477056</v>
      </c>
      <c r="G30" s="22">
        <v>684556</v>
      </c>
      <c r="H30" s="22">
        <f>G30-D30</f>
        <v>202556</v>
      </c>
      <c r="I30" s="29">
        <f>IF(D30=0,"",ROUND(H30*100/D30,2))</f>
        <v>42.02</v>
      </c>
    </row>
    <row r="31" spans="1:9" ht="16.5">
      <c r="A31" s="23" t="s">
        <v>38</v>
      </c>
      <c r="B31" s="22">
        <v>215000</v>
      </c>
      <c r="C31" s="22">
        <v>3966000</v>
      </c>
      <c r="D31" s="22">
        <v>4181000</v>
      </c>
      <c r="E31" s="22">
        <v>98400</v>
      </c>
      <c r="F31" s="22">
        <v>1366267</v>
      </c>
      <c r="G31" s="22">
        <v>1464667</v>
      </c>
      <c r="H31" s="22">
        <f>G31-D31</f>
        <v>-2716333</v>
      </c>
      <c r="I31" s="29">
        <f>IF(D31=0,"",ROUND(H31*100/D31,2))</f>
        <v>-64.97</v>
      </c>
    </row>
    <row r="32" spans="1:9" ht="33.75">
      <c r="A32" s="23" t="s">
        <v>39</v>
      </c>
      <c r="B32" s="22">
        <v>592000</v>
      </c>
      <c r="C32" s="22">
        <v>1846000</v>
      </c>
      <c r="D32" s="22">
        <v>2438000</v>
      </c>
      <c r="E32" s="22">
        <v>1265120</v>
      </c>
      <c r="F32" s="22">
        <v>3674809</v>
      </c>
      <c r="G32" s="22">
        <v>4939929</v>
      </c>
      <c r="H32" s="22">
        <f>G32-D32</f>
        <v>2501929</v>
      </c>
      <c r="I32" s="29">
        <f>IF(D32=0,"",ROUND(H32*100/D32,2))</f>
        <v>102.62</v>
      </c>
    </row>
    <row r="33" spans="1:9" ht="16.5">
      <c r="A33" s="23" t="s">
        <v>40</v>
      </c>
      <c r="B33" s="22">
        <v>928000</v>
      </c>
      <c r="C33" s="22">
        <v>1280000</v>
      </c>
      <c r="D33" s="22">
        <v>2208000</v>
      </c>
      <c r="E33" s="22">
        <v>1495453</v>
      </c>
      <c r="F33" s="22">
        <v>2039841</v>
      </c>
      <c r="G33" s="22">
        <v>3535294</v>
      </c>
      <c r="H33" s="22">
        <f>G33-D33</f>
        <v>1327294</v>
      </c>
      <c r="I33" s="29">
        <f>IF(D33=0,"",ROUND(H33*100/D33,2))</f>
        <v>60.11</v>
      </c>
    </row>
    <row r="34" spans="1:9" ht="16.5">
      <c r="A34" s="23" t="s">
        <v>41</v>
      </c>
      <c r="B34" s="22">
        <v>98413000</v>
      </c>
      <c r="C34" s="22">
        <v>14039000</v>
      </c>
      <c r="D34" s="22">
        <v>112452000</v>
      </c>
      <c r="E34" s="22">
        <v>116723566</v>
      </c>
      <c r="F34" s="22">
        <v>23650824</v>
      </c>
      <c r="G34" s="22">
        <v>140374390</v>
      </c>
      <c r="H34" s="22">
        <f>G34-D34</f>
        <v>27922390</v>
      </c>
      <c r="I34" s="29">
        <f>IF(D34=0,"",ROUND(H34*100/D34,2))</f>
        <v>24.83</v>
      </c>
    </row>
    <row r="35" spans="1:9" ht="33.75">
      <c r="A35" s="23" t="s">
        <v>42</v>
      </c>
      <c r="B35" s="22">
        <v>70299000</v>
      </c>
      <c r="C35" s="22">
        <v>9903000</v>
      </c>
      <c r="D35" s="22">
        <v>80202000</v>
      </c>
      <c r="E35" s="22">
        <v>78788112</v>
      </c>
      <c r="F35" s="22">
        <v>17991893</v>
      </c>
      <c r="G35" s="22">
        <v>96780005</v>
      </c>
      <c r="H35" s="22">
        <f>G35-D35</f>
        <v>16578005</v>
      </c>
      <c r="I35" s="29">
        <f>IF(D35=0,"",ROUND(H35*100/D35,2))</f>
        <v>20.67</v>
      </c>
    </row>
    <row r="36" spans="1:9" ht="33.75">
      <c r="A36" s="23" t="s">
        <v>43</v>
      </c>
      <c r="B36" s="22">
        <v>19639000</v>
      </c>
      <c r="C36" s="22">
        <v>0</v>
      </c>
      <c r="D36" s="22">
        <v>19639000</v>
      </c>
      <c r="E36" s="22">
        <v>16042800</v>
      </c>
      <c r="F36" s="22">
        <v>0</v>
      </c>
      <c r="G36" s="22">
        <v>16042800</v>
      </c>
      <c r="H36" s="22">
        <f>G36-D36</f>
        <v>-3596200</v>
      </c>
      <c r="I36" s="29">
        <f>IF(D36=0,"",ROUND(H36*100/D36,2))</f>
        <v>-18.31</v>
      </c>
    </row>
    <row r="37" spans="1:9" ht="16.5">
      <c r="A37" s="23" t="s">
        <v>44</v>
      </c>
      <c r="B37" s="22">
        <v>8475000</v>
      </c>
      <c r="C37" s="22">
        <v>4136000</v>
      </c>
      <c r="D37" s="22">
        <v>12611000</v>
      </c>
      <c r="E37" s="22">
        <v>21892654</v>
      </c>
      <c r="F37" s="22">
        <v>5658931</v>
      </c>
      <c r="G37" s="22">
        <v>27551585</v>
      </c>
      <c r="H37" s="22">
        <f>G37-D37</f>
        <v>14940585</v>
      </c>
      <c r="I37" s="29">
        <f>IF(D37=0,"",ROUND(H37*100/D37,2))</f>
        <v>118.47</v>
      </c>
    </row>
    <row r="38" spans="1:9" ht="33.75">
      <c r="A38" s="23" t="s">
        <v>45</v>
      </c>
      <c r="B38" s="22">
        <v>0</v>
      </c>
      <c r="C38" s="22">
        <v>737000</v>
      </c>
      <c r="D38" s="22">
        <v>737000</v>
      </c>
      <c r="E38" s="22">
        <v>66000</v>
      </c>
      <c r="F38" s="22">
        <v>814706</v>
      </c>
      <c r="G38" s="22">
        <v>880706</v>
      </c>
      <c r="H38" s="22">
        <f>G38-D38</f>
        <v>143706</v>
      </c>
      <c r="I38" s="29">
        <f>IF(D38=0,"",ROUND(H38*100/D38,2))</f>
        <v>19.5</v>
      </c>
    </row>
    <row r="39" spans="1:9" ht="16.5">
      <c r="A39" s="23" t="s">
        <v>46</v>
      </c>
      <c r="B39" s="22">
        <v>0</v>
      </c>
      <c r="C39" s="22">
        <v>135000</v>
      </c>
      <c r="D39" s="22">
        <v>135000</v>
      </c>
      <c r="E39" s="22">
        <v>0</v>
      </c>
      <c r="F39" s="22">
        <v>279001</v>
      </c>
      <c r="G39" s="22">
        <v>279001</v>
      </c>
      <c r="H39" s="22">
        <f>G39-D39</f>
        <v>144001</v>
      </c>
      <c r="I39" s="29">
        <f>IF(D39=0,"",ROUND(H39*100/D39,2))</f>
        <v>106.67</v>
      </c>
    </row>
    <row r="40" spans="1:9" ht="16.5">
      <c r="A40" s="23" t="s">
        <v>47</v>
      </c>
      <c r="B40" s="22">
        <v>0</v>
      </c>
      <c r="C40" s="22">
        <v>319000</v>
      </c>
      <c r="D40" s="22">
        <v>319000</v>
      </c>
      <c r="E40" s="22">
        <v>0</v>
      </c>
      <c r="F40" s="22">
        <v>367127</v>
      </c>
      <c r="G40" s="22">
        <v>367127</v>
      </c>
      <c r="H40" s="22">
        <f>G40-D40</f>
        <v>48127</v>
      </c>
      <c r="I40" s="29">
        <f>IF(D40=0,"",ROUND(H40*100/D40,2))</f>
        <v>15.09</v>
      </c>
    </row>
    <row r="41" spans="1:9" ht="16.5">
      <c r="A41" s="23" t="s">
        <v>48</v>
      </c>
      <c r="B41" s="22">
        <v>0</v>
      </c>
      <c r="C41" s="22">
        <v>39000</v>
      </c>
      <c r="D41" s="22">
        <v>39000</v>
      </c>
      <c r="E41" s="22">
        <v>0</v>
      </c>
      <c r="F41" s="22">
        <v>91060</v>
      </c>
      <c r="G41" s="22">
        <v>91060</v>
      </c>
      <c r="H41" s="22">
        <f>G41-D41</f>
        <v>52060</v>
      </c>
      <c r="I41" s="29">
        <f>IF(D41=0,"",ROUND(H41*100/D41,2))</f>
        <v>133.49</v>
      </c>
    </row>
    <row r="42" spans="1:9" ht="16.5">
      <c r="A42" s="23" t="s">
        <v>49</v>
      </c>
      <c r="B42" s="22">
        <v>0</v>
      </c>
      <c r="C42" s="22">
        <v>244000</v>
      </c>
      <c r="D42" s="22">
        <v>244000</v>
      </c>
      <c r="E42" s="22">
        <v>66000</v>
      </c>
      <c r="F42" s="22">
        <v>77518</v>
      </c>
      <c r="G42" s="22">
        <v>143518</v>
      </c>
      <c r="H42" s="22">
        <f>G42-D42</f>
        <v>-100482</v>
      </c>
      <c r="I42" s="29">
        <f>IF(D42=0,"",ROUND(H42*100/D42,2))</f>
        <v>-41.18</v>
      </c>
    </row>
    <row r="43" spans="1:9" ht="51">
      <c r="A43" s="23" t="s">
        <v>50</v>
      </c>
      <c r="B43" s="22">
        <v>16238000</v>
      </c>
      <c r="C43" s="22">
        <v>22564000</v>
      </c>
      <c r="D43" s="22">
        <v>38802000</v>
      </c>
      <c r="E43" s="22">
        <v>24921049</v>
      </c>
      <c r="F43" s="22">
        <v>31665608</v>
      </c>
      <c r="G43" s="22">
        <v>56586657</v>
      </c>
      <c r="H43" s="22">
        <f>G43-D43</f>
        <v>17784657</v>
      </c>
      <c r="I43" s="29">
        <f>IF(D43=0,"",ROUND(H43*100/D43,2))</f>
        <v>45.83</v>
      </c>
    </row>
    <row r="44" spans="1:9" ht="16.5">
      <c r="A44" s="23" t="s">
        <v>51</v>
      </c>
      <c r="B44" s="22">
        <v>20000</v>
      </c>
      <c r="C44" s="22">
        <v>82000</v>
      </c>
      <c r="D44" s="22">
        <v>102000</v>
      </c>
      <c r="E44" s="22">
        <v>2000</v>
      </c>
      <c r="F44" s="22">
        <v>180105</v>
      </c>
      <c r="G44" s="22">
        <v>182105</v>
      </c>
      <c r="H44" s="22">
        <f>G44-D44</f>
        <v>80105</v>
      </c>
      <c r="I44" s="29">
        <f>IF(D44=0,"",ROUND(H44*100/D44,2))</f>
        <v>78.53</v>
      </c>
    </row>
    <row r="45" spans="1:9" ht="16.5">
      <c r="A45" s="23" t="s">
        <v>52</v>
      </c>
      <c r="B45" s="22">
        <v>13041000</v>
      </c>
      <c r="C45" s="22">
        <v>16412000</v>
      </c>
      <c r="D45" s="22">
        <v>29453000</v>
      </c>
      <c r="E45" s="22">
        <v>22507516</v>
      </c>
      <c r="F45" s="22">
        <v>21929308</v>
      </c>
      <c r="G45" s="22">
        <v>44436824</v>
      </c>
      <c r="H45" s="22">
        <f>G45-D45</f>
        <v>14983824</v>
      </c>
      <c r="I45" s="29">
        <f>IF(D45=0,"",ROUND(H45*100/D45,2))</f>
        <v>50.87</v>
      </c>
    </row>
    <row r="46" spans="1:9" ht="51">
      <c r="A46" s="23" t="s">
        <v>53</v>
      </c>
      <c r="B46" s="22">
        <v>100000</v>
      </c>
      <c r="C46" s="22">
        <v>1320000</v>
      </c>
      <c r="D46" s="22">
        <v>1420000</v>
      </c>
      <c r="E46" s="22">
        <v>0</v>
      </c>
      <c r="F46" s="22">
        <v>1710864</v>
      </c>
      <c r="G46" s="22">
        <v>1710864</v>
      </c>
      <c r="H46" s="22">
        <f>G46-D46</f>
        <v>290864</v>
      </c>
      <c r="I46" s="29">
        <f>IF(D46=0,"",ROUND(H46*100/D46,2))</f>
        <v>20.48</v>
      </c>
    </row>
    <row r="47" spans="1:9" ht="16.5">
      <c r="A47" s="23" t="s">
        <v>54</v>
      </c>
      <c r="B47" s="22">
        <v>3077000</v>
      </c>
      <c r="C47" s="22">
        <v>4750000</v>
      </c>
      <c r="D47" s="22">
        <v>7827000</v>
      </c>
      <c r="E47" s="22">
        <v>2411533</v>
      </c>
      <c r="F47" s="22">
        <v>7845331</v>
      </c>
      <c r="G47" s="22">
        <v>10256864</v>
      </c>
      <c r="H47" s="22">
        <f>G47-D47</f>
        <v>2429864</v>
      </c>
      <c r="I47" s="29">
        <f>IF(D47=0,"",ROUND(H47*100/D47,2))</f>
        <v>31.04</v>
      </c>
    </row>
    <row r="48" spans="1:9" ht="33.75">
      <c r="A48" s="23" t="s">
        <v>55</v>
      </c>
      <c r="B48" s="22">
        <v>0</v>
      </c>
      <c r="C48" s="22">
        <v>0</v>
      </c>
      <c r="D48" s="22">
        <v>0</v>
      </c>
      <c r="E48" s="22">
        <v>0</v>
      </c>
      <c r="F48" s="22">
        <v>332927</v>
      </c>
      <c r="G48" s="22">
        <v>332927</v>
      </c>
      <c r="H48" s="22">
        <f>G48-D48</f>
        <v>332927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330427</v>
      </c>
      <c r="G49" s="22">
        <v>330427</v>
      </c>
      <c r="H49" s="22">
        <f>G49-D49</f>
        <v>330427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2500</v>
      </c>
      <c r="G50" s="22">
        <v>2500</v>
      </c>
      <c r="H50" s="22">
        <f>G50-D50</f>
        <v>2500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32901</v>
      </c>
      <c r="F51" s="22">
        <v>213834</v>
      </c>
      <c r="G51" s="22">
        <v>246735</v>
      </c>
      <c r="H51" s="22">
        <f>G51-D51</f>
        <v>246735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32901</v>
      </c>
      <c r="F52" s="22">
        <v>213834</v>
      </c>
      <c r="G52" s="22">
        <v>246735</v>
      </c>
      <c r="H52" s="22">
        <f>G52-D52</f>
        <v>246735</v>
      </c>
      <c r="I52" s="29">
        <f>IF(D52=0,"",ROUND(H52*100/D52,2))</f>
      </c>
    </row>
    <row r="53" spans="1:9" ht="17.25" thickBot="1">
      <c r="A53" s="26" t="s">
        <v>60</v>
      </c>
      <c r="B53" s="27">
        <v>443771000</v>
      </c>
      <c r="C53" s="27">
        <v>210530000</v>
      </c>
      <c r="D53" s="27">
        <v>654301000</v>
      </c>
      <c r="E53" s="27">
        <v>457136857</v>
      </c>
      <c r="F53" s="27">
        <v>305734156</v>
      </c>
      <c r="G53" s="27">
        <v>762871013</v>
      </c>
      <c r="H53" s="27">
        <f>G53-D53</f>
        <v>108570013</v>
      </c>
      <c r="I53" s="30">
        <f>IF(D53=0,"",ROUND(H53*100/D53,2))</f>
        <v>16.59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2020-08-21T08:27:20Z</dcterms:modified>
  <cp:category/>
  <cp:version/>
  <cp:contentType/>
  <cp:contentStatus/>
</cp:coreProperties>
</file>