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<sst xmlns="http://schemas.openxmlformats.org/spreadsheetml/2006/main" count="45" uniqueCount="30">
  <si>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</si>
  <si>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</si>
  <si>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</si>
  <si>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</si>
  <si>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</si>
  <si>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</si>
  <si>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</si>
  <si>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</si>
  <si>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</si>
  <si>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</si>
  <si>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國立體育大學校務基金</t>
  </si>
  <si>
    <t>中華民國110年度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</si>
  <si>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</si>
  <si>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</si>
  <si>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</si>
  <si>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</si>
  <si>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</si>
  <si>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</si>
  <si>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　廣告費                                                                                              </t>
  </si>
  <si>
    <t xml:space="preserve">　業務宣導費                                                                                          </t>
  </si>
  <si>
    <t xml:space="preserve">　公共關係費                                                                                          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</si>
  <si>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</si>
  <si>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</si>
  <si>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</si>
  <si>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</si>
  <si>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</si>
  <si>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</si>
  <si>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</si>
  <si>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</si>
  <si>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證券交易稅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</si>
</sst>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6.75390625" style="0" bestFit="1" customWidth="1"/>
    <col min="8" max="8" width="15.625" style="0" bestFit="1" customWidth="1"/>
    <col min="9" max="9" width="14.25390625" style="0" bestFit="1" customWidth="1"/>
  </cols>
  <sheetData>
    <row r="1" spans="1:6" ht="21">
      <c r="A1" s="5"/>
      <c r="B1" s="5"/>
      <c r="D1" s="5"/>
      <c r="E1" s="6" t="s">
        <v>10</v>
      </c>
      <c r="F1" s="5"/>
    </row>
    <row r="2" spans="1:6" ht="21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6.5">
      <c r="A6" s="27" t="s">
        <v>15</v>
      </c>
      <c r="B6" s="28">
        <v>1265000</v>
      </c>
      <c r="C6" s="28">
        <v>4931000</v>
      </c>
      <c r="D6" s="28">
        <v>6196000</v>
      </c>
      <c r="E6" s="28">
        <v>858240</v>
      </c>
      <c r="F6" s="28">
        <v>1125061</v>
      </c>
      <c r="G6" s="28">
        <v>1983301</v>
      </c>
      <c r="H6" s="28">
        <f>G6-D6</f>
        <v>-4212699</v>
      </c>
      <c r="I6" s="28">
        <f>IF(D6=0,"",ROUND(H6*100/D6,2))</f>
        <v>-67.99</v>
      </c>
      <c r="J6" s="31" t="s">
        <v>16</v>
      </c>
    </row>
    <row r="7" spans="1:10" ht="16.5">
      <c r="A7" s="26" t="s">
        <v>17</v>
      </c>
      <c r="B7" s="24">
        <v>1265000</v>
      </c>
      <c r="C7" s="24">
        <v>3588000</v>
      </c>
      <c r="D7" s="24">
        <v>4853000</v>
      </c>
      <c r="E7" s="24">
        <v>0</v>
      </c>
      <c r="F7" s="24">
        <v>0</v>
      </c>
      <c r="G7" s="24">
        <v>0</v>
      </c>
      <c r="H7" s="24">
        <f>G7-D7</f>
        <v>-4853000</v>
      </c>
      <c r="I7" s="24">
        <f>IF(D7=0,"",ROUND(H7*100/D7,2))</f>
        <v>-100</v>
      </c>
      <c r="J7" s="32" t="s">
        <v>16</v>
      </c>
    </row>
    <row r="8" spans="1:10" ht="16.5">
      <c r="A8" s="26" t="s">
        <v>18</v>
      </c>
      <c r="B8" s="24">
        <v>0</v>
      </c>
      <c r="C8" s="24">
        <v>228000</v>
      </c>
      <c r="D8" s="24">
        <v>228000</v>
      </c>
      <c r="E8" s="24">
        <v>99000</v>
      </c>
      <c r="F8" s="24">
        <v>36800</v>
      </c>
      <c r="G8" s="24">
        <v>135800</v>
      </c>
      <c r="H8" s="24">
        <f>G8-D8</f>
        <v>-92200</v>
      </c>
      <c r="I8" s="24">
        <f>IF(D8=0,"",ROUND(H8*100/D8,2))</f>
        <v>-40.44</v>
      </c>
      <c r="J8" s="32" t="s">
        <v>16</v>
      </c>
    </row>
    <row r="9" spans="1:10" ht="16.5">
      <c r="A9" s="26" t="s">
        <v>19</v>
      </c>
      <c r="B9" s="24">
        <v>0</v>
      </c>
      <c r="C9" s="24">
        <v>446000</v>
      </c>
      <c r="D9" s="24">
        <v>446000</v>
      </c>
      <c r="E9" s="24">
        <v>759240</v>
      </c>
      <c r="F9" s="24">
        <v>419305</v>
      </c>
      <c r="G9" s="24">
        <v>1178545</v>
      </c>
      <c r="H9" s="24">
        <f>G9-D9</f>
        <v>732545</v>
      </c>
      <c r="I9" s="24">
        <f>IF(D9=0,"",ROUND(H9*100/D9,2))</f>
        <v>164.25</v>
      </c>
      <c r="J9" s="32" t="s">
        <v>16</v>
      </c>
    </row>
    <row r="10" spans="1:10" ht="16.5">
      <c r="A10" s="26" t="s">
        <v>20</v>
      </c>
      <c r="B10" s="24">
        <v>0</v>
      </c>
      <c r="C10" s="24">
        <v>669000</v>
      </c>
      <c r="D10" s="24">
        <v>669000</v>
      </c>
      <c r="E10" s="24">
        <v>0</v>
      </c>
      <c r="F10" s="24">
        <v>668956</v>
      </c>
      <c r="G10" s="24">
        <v>668956</v>
      </c>
      <c r="H10" s="24">
        <f>G10-D10</f>
        <v>-44</v>
      </c>
      <c r="I10" s="24">
        <f>IF(D10=0,"",ROUND(H10*100/D10,2))</f>
        <v>-0.01</v>
      </c>
      <c r="J10" s="32" t="s">
        <v>16</v>
      </c>
    </row>
    <row r="11" spans="1:10" ht="16.5">
      <c r="A11" s="25" t="s">
        <v>21</v>
      </c>
      <c r="B11" s="23">
        <v>20670000</v>
      </c>
      <c r="C11" s="23">
        <v>63233000</v>
      </c>
      <c r="D11" s="23">
        <v>83903000</v>
      </c>
      <c r="E11" s="23">
        <v>38661140</v>
      </c>
      <c r="F11" s="23">
        <v>78036346</v>
      </c>
      <c r="G11" s="23">
        <v>116697486</v>
      </c>
      <c r="H11" s="23">
        <f>G11-D11</f>
        <v>32794486</v>
      </c>
      <c r="I11" s="23">
        <f>IF(D11=0,"",ROUND(H11*100/D11,2))</f>
        <v>39.09</v>
      </c>
      <c r="J11" s="33" t="s">
        <v>16</v>
      </c>
    </row>
    <row r="12" spans="1:10" ht="16.5">
      <c r="A12" s="26" t="s">
        <v>22</v>
      </c>
      <c r="B12" s="24">
        <v>0</v>
      </c>
      <c r="C12" s="24">
        <v>3350000</v>
      </c>
      <c r="D12" s="24">
        <v>3350000</v>
      </c>
      <c r="E12" s="24">
        <v>1926</v>
      </c>
      <c r="F12" s="24">
        <v>1790433</v>
      </c>
      <c r="G12" s="24">
        <v>1792359</v>
      </c>
      <c r="H12" s="24">
        <f>G12-D12</f>
        <v>-1557641</v>
      </c>
      <c r="I12" s="24">
        <f>IF(D12=0,"",ROUND(H12*100/D12,2))</f>
        <v>-46.5</v>
      </c>
      <c r="J12" s="32" t="s">
        <v>16</v>
      </c>
    </row>
    <row r="13" spans="1:10" ht="16.5">
      <c r="A13" s="26" t="s">
        <v>23</v>
      </c>
      <c r="B13" s="24">
        <v>0</v>
      </c>
      <c r="C13" s="24">
        <v>727000</v>
      </c>
      <c r="D13" s="24">
        <v>727000</v>
      </c>
      <c r="E13" s="24">
        <v>65</v>
      </c>
      <c r="F13" s="24">
        <v>611363</v>
      </c>
      <c r="G13" s="24">
        <v>611428</v>
      </c>
      <c r="H13" s="24">
        <f>G13-D13</f>
        <v>-115572</v>
      </c>
      <c r="I13" s="24">
        <f>IF(D13=0,"",ROUND(H13*100/D13,2))</f>
        <v>-15.9</v>
      </c>
      <c r="J13" s="32" t="s">
        <v>16</v>
      </c>
    </row>
    <row r="14" spans="1:10" ht="16.5">
      <c r="A14" s="26" t="s">
        <v>24</v>
      </c>
      <c r="B14" s="24">
        <v>0</v>
      </c>
      <c r="C14" s="24">
        <v>1266000</v>
      </c>
      <c r="D14" s="24">
        <v>1266000</v>
      </c>
      <c r="E14" s="24">
        <v>0</v>
      </c>
      <c r="F14" s="24">
        <v>1343571</v>
      </c>
      <c r="G14" s="24">
        <v>1343571</v>
      </c>
      <c r="H14" s="24">
        <f>G14-D14</f>
        <v>77571</v>
      </c>
      <c r="I14" s="24">
        <f>IF(D14=0,"",ROUND(H14*100/D14,2))</f>
        <v>6.13</v>
      </c>
      <c r="J14" s="32" t="s">
        <v>16</v>
      </c>
    </row>
    <row r="15" spans="1:10" ht="16.5">
      <c r="A15" s="26" t="s">
        <v>25</v>
      </c>
      <c r="B15" s="24">
        <v>16812000</v>
      </c>
      <c r="C15" s="24">
        <v>47376000</v>
      </c>
      <c r="D15" s="24">
        <v>64188000</v>
      </c>
      <c r="E15" s="24">
        <v>31682418</v>
      </c>
      <c r="F15" s="24">
        <v>63115927</v>
      </c>
      <c r="G15" s="24">
        <v>94798345</v>
      </c>
      <c r="H15" s="24">
        <f>G15-D15</f>
        <v>30610345</v>
      </c>
      <c r="I15" s="24">
        <f>IF(D15=0,"",ROUND(H15*100/D15,2))</f>
        <v>47.69</v>
      </c>
      <c r="J15" s="32" t="s">
        <v>16</v>
      </c>
    </row>
    <row r="16" spans="1:10" ht="33">
      <c r="A16" s="26" t="s">
        <v>26</v>
      </c>
      <c r="B16" s="24">
        <v>3858000</v>
      </c>
      <c r="C16" s="24">
        <v>10469000</v>
      </c>
      <c r="D16" s="24">
        <v>14327000</v>
      </c>
      <c r="E16" s="24">
        <v>6976731</v>
      </c>
      <c r="F16" s="24">
        <v>10828929</v>
      </c>
      <c r="G16" s="24">
        <v>17805660</v>
      </c>
      <c r="H16" s="24">
        <f>G16-D16</f>
        <v>3478660</v>
      </c>
      <c r="I16" s="24">
        <f>IF(D16=0,"",ROUND(H16*100/D16,2))</f>
        <v>24.28</v>
      </c>
      <c r="J16" s="32" t="s">
        <v>16</v>
      </c>
    </row>
    <row r="17" spans="1:10" ht="16.5">
      <c r="A17" s="26" t="s">
        <v>27</v>
      </c>
      <c r="B17" s="24">
        <v>0</v>
      </c>
      <c r="C17" s="24">
        <v>0</v>
      </c>
      <c r="D17" s="24">
        <v>0</v>
      </c>
      <c r="E17" s="24">
        <v>0</v>
      </c>
      <c r="F17" s="24">
        <v>136284</v>
      </c>
      <c r="G17" s="24">
        <v>136284</v>
      </c>
      <c r="H17" s="24">
        <f>G17-D17</f>
        <v>136284</v>
      </c>
      <c r="I17" s="24">
        <f>IF(D17=0,"",ROUND(H17*100/D17,2))</f>
      </c>
      <c r="J17" s="32" t="s">
        <v>16</v>
      </c>
    </row>
    <row r="18" spans="1:10" ht="16.5">
      <c r="A18" s="26" t="s">
        <v>28</v>
      </c>
      <c r="B18" s="24">
        <v>0</v>
      </c>
      <c r="C18" s="24">
        <v>45000</v>
      </c>
      <c r="D18" s="24">
        <v>45000</v>
      </c>
      <c r="E18" s="24">
        <v>0</v>
      </c>
      <c r="F18" s="24">
        <v>40308</v>
      </c>
      <c r="G18" s="24">
        <v>40308</v>
      </c>
      <c r="H18" s="24">
        <f>G18-D18</f>
        <v>-4692</v>
      </c>
      <c r="I18" s="24">
        <f>IF(D18=0,"",ROUND(H18*100/D18,2))</f>
        <v>-10.43</v>
      </c>
      <c r="J18" s="32" t="s">
        <v>16</v>
      </c>
    </row>
    <row r="19" spans="1:10" ht="17.25" thickBot="1">
      <c r="A19" s="29" t="s">
        <v>29</v>
      </c>
      <c r="B19" s="30">
        <v>0</v>
      </c>
      <c r="C19" s="30">
        <v>0</v>
      </c>
      <c r="D19" s="30">
        <v>0</v>
      </c>
      <c r="E19" s="30">
        <v>0</v>
      </c>
      <c r="F19" s="30">
        <v>169531</v>
      </c>
      <c r="G19" s="30">
        <v>169531</v>
      </c>
      <c r="H19" s="30">
        <f>G19-D19</f>
        <v>169531</v>
      </c>
      <c r="I19" s="30">
        <f>IF(D19=0,"",ROUND(H19*100/D19,2))</f>
      </c>
      <c r="J19" s="34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2007-01-24T15:03:20Z</dcterms:created>
  <dcterms:modified xsi:type="dcterms:W3CDTF">2022-08-24T03:09:32Z</dcterms:modified>
  <cp:category/>
  <cp:version/>
  <cp:contentType/>
  <cp:contentStatus/>
</cp:coreProperties>
</file>