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<sst xmlns="http://schemas.openxmlformats.org/spreadsheetml/2006/main" count="62" uniqueCount="59">
  <si>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</si>
  <si>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</si>
  <si>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</si>
  <si>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</si>
  <si>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</si>
  <si>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</si>
  <si>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</si>
  <si>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</si>
  <si>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國立體育大學校務基金</t>
  </si>
  <si>
    <t>中華民國111年度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</si>
  <si>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</si>
  <si>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</si>
  <si>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</si>
  <si>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</si>
  <si>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</si>
  <si>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</si>
  <si>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</si>
  <si>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</si>
  <si>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</si>
  <si>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</si>
  <si>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</si>
  <si>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</si>
  <si>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</si>
  <si>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</si>
  <si>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</si>
  <si>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印刷裝訂及公告費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</si>
  <si>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</si>
  <si>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</si>
  <si>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</si>
  <si>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</si>
  <si>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公關慰勞費                                                                                          </t>
  </si>
  <si>
    <t xml:space="preserve">　行銷推廣費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</si>
  <si>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</si>
  <si>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</si>
  <si>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</si>
  <si>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</si>
  <si>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</si>
  <si>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</si>
  <si>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</si>
  <si>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</si>
  <si>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</si>
  <si>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</si>
  <si>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</si>
  <si>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</si>
  <si>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</si>
  <si>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</si>
  <si>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</si>
  <si>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</si>
  <si>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</si>
  <si>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特別稅課    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</si>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</sst>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38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38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300985000</v>
      </c>
      <c r="C6" s="25">
        <v>24289000</v>
      </c>
      <c r="D6" s="25">
        <v>325274000</v>
      </c>
      <c r="E6" s="25">
        <v>271236494</v>
      </c>
      <c r="F6" s="25">
        <v>37051748</v>
      </c>
      <c r="G6" s="25">
        <v>308288242</v>
      </c>
      <c r="H6" s="25">
        <f>G6-D6</f>
        <v>-16985758</v>
      </c>
      <c r="I6" s="28">
        <f>IF(D6=0,"",ROUND(H6*100/D6,2))</f>
        <v>-5.22</v>
      </c>
    </row>
    <row r="7" spans="1:9" ht="16.5">
      <c r="A7" s="23" t="s">
        <v>14</v>
      </c>
      <c r="B7" s="22">
        <v>209623000</v>
      </c>
      <c r="C7" s="22">
        <v>6442000</v>
      </c>
      <c r="D7" s="22">
        <v>216065000</v>
      </c>
      <c r="E7" s="22">
        <v>186528008</v>
      </c>
      <c r="F7" s="22">
        <v>6101128</v>
      </c>
      <c r="G7" s="22">
        <v>192629136</v>
      </c>
      <c r="H7" s="22">
        <f>G7-D7</f>
        <v>-23435864</v>
      </c>
      <c r="I7" s="29">
        <f>IF(D7=0,"",ROUND(H7*100/D7,2))</f>
        <v>-10.85</v>
      </c>
    </row>
    <row r="8" spans="1:9" ht="16.5">
      <c r="A8" s="23" t="s">
        <v>15</v>
      </c>
      <c r="B8" s="22">
        <v>11947000</v>
      </c>
      <c r="C8" s="22">
        <v>16916000</v>
      </c>
      <c r="D8" s="22">
        <v>28863000</v>
      </c>
      <c r="E8" s="22">
        <v>15933073</v>
      </c>
      <c r="F8" s="22">
        <v>30154705</v>
      </c>
      <c r="G8" s="22">
        <v>46087778</v>
      </c>
      <c r="H8" s="22">
        <f>G8-D8</f>
        <v>17224778</v>
      </c>
      <c r="I8" s="29">
        <f>IF(D8=0,"",ROUND(H8*100/D8,2))</f>
        <v>59.68</v>
      </c>
    </row>
    <row r="9" spans="1:9" ht="16.5">
      <c r="A9" s="23" t="s">
        <v>16</v>
      </c>
      <c r="B9" s="22">
        <v>2606000</v>
      </c>
      <c r="C9" s="22">
        <v>121000</v>
      </c>
      <c r="D9" s="22">
        <v>2727000</v>
      </c>
      <c r="E9" s="22">
        <v>2486055</v>
      </c>
      <c r="F9" s="22">
        <v>90324</v>
      </c>
      <c r="G9" s="22">
        <v>2576379</v>
      </c>
      <c r="H9" s="22">
        <f>G9-D9</f>
        <v>-150621</v>
      </c>
      <c r="I9" s="29">
        <f>IF(D9=0,"",ROUND(H9*100/D9,2))</f>
        <v>-5.52</v>
      </c>
    </row>
    <row r="10" spans="1:9" ht="16.5">
      <c r="A10" s="23" t="s">
        <v>17</v>
      </c>
      <c r="B10" s="22">
        <v>31350000</v>
      </c>
      <c r="C10" s="22">
        <v>372000</v>
      </c>
      <c r="D10" s="22">
        <v>31722000</v>
      </c>
      <c r="E10" s="22">
        <v>27264931</v>
      </c>
      <c r="F10" s="22">
        <v>331581</v>
      </c>
      <c r="G10" s="22">
        <v>27596512</v>
      </c>
      <c r="H10" s="22">
        <f>G10-D10</f>
        <v>-4125488</v>
      </c>
      <c r="I10" s="29">
        <f>IF(D10=0,"",ROUND(H10*100/D10,2))</f>
        <v>-13.01</v>
      </c>
    </row>
    <row r="11" spans="1:9" ht="16.5">
      <c r="A11" s="23" t="s">
        <v>18</v>
      </c>
      <c r="B11" s="22">
        <v>19014000</v>
      </c>
      <c r="C11" s="22">
        <v>135000</v>
      </c>
      <c r="D11" s="22">
        <v>19149000</v>
      </c>
      <c r="E11" s="22">
        <v>17459687</v>
      </c>
      <c r="F11" s="22">
        <v>130665</v>
      </c>
      <c r="G11" s="22">
        <v>17590352</v>
      </c>
      <c r="H11" s="22">
        <f>G11-D11</f>
        <v>-1558648</v>
      </c>
      <c r="I11" s="29">
        <f>IF(D11=0,"",ROUND(H11*100/D11,2))</f>
        <v>-8.14</v>
      </c>
    </row>
    <row r="12" spans="1:9" ht="16.5">
      <c r="A12" s="23" t="s">
        <v>19</v>
      </c>
      <c r="B12" s="22">
        <v>26445000</v>
      </c>
      <c r="C12" s="22">
        <v>303000</v>
      </c>
      <c r="D12" s="22">
        <v>26748000</v>
      </c>
      <c r="E12" s="22">
        <v>21551147</v>
      </c>
      <c r="F12" s="22">
        <v>242077</v>
      </c>
      <c r="G12" s="22">
        <v>21793224</v>
      </c>
      <c r="H12" s="22">
        <f>G12-D12</f>
        <v>-4954776</v>
      </c>
      <c r="I12" s="29">
        <f>IF(D12=0,"",ROUND(H12*100/D12,2))</f>
        <v>-18.52</v>
      </c>
    </row>
    <row r="13" spans="1:9" ht="16.5">
      <c r="A13" s="23" t="s">
        <v>20</v>
      </c>
      <c r="B13" s="22">
        <v>0</v>
      </c>
      <c r="C13" s="22">
        <v>0</v>
      </c>
      <c r="D13" s="22">
        <v>0</v>
      </c>
      <c r="E13" s="22">
        <v>13593</v>
      </c>
      <c r="F13" s="22">
        <v>1268</v>
      </c>
      <c r="G13" s="22">
        <v>14861</v>
      </c>
      <c r="H13" s="22">
        <f>G13-D13</f>
        <v>14861</v>
      </c>
      <c r="I13" s="29">
        <f>IF(D13=0,"",ROUND(H13*100/D13,2))</f>
      </c>
    </row>
    <row r="14" spans="1:9" ht="16.5">
      <c r="A14" s="23" t="s">
        <v>21</v>
      </c>
      <c r="B14" s="22">
        <v>39939000</v>
      </c>
      <c r="C14" s="22">
        <v>137704000</v>
      </c>
      <c r="D14" s="22">
        <v>177643000</v>
      </c>
      <c r="E14" s="22">
        <v>117689895</v>
      </c>
      <c r="F14" s="22">
        <v>173493539</v>
      </c>
      <c r="G14" s="22">
        <v>291183434</v>
      </c>
      <c r="H14" s="22">
        <f>G14-D14</f>
        <v>113540434</v>
      </c>
      <c r="I14" s="29">
        <f>IF(D14=0,"",ROUND(H14*100/D14,2))</f>
        <v>63.91</v>
      </c>
    </row>
    <row r="15" spans="1:9" ht="16.5">
      <c r="A15" s="23" t="s">
        <v>22</v>
      </c>
      <c r="B15" s="22">
        <v>5900000</v>
      </c>
      <c r="C15" s="22">
        <v>12403000</v>
      </c>
      <c r="D15" s="22">
        <v>18303000</v>
      </c>
      <c r="E15" s="22">
        <v>7561513</v>
      </c>
      <c r="F15" s="22">
        <v>9104794</v>
      </c>
      <c r="G15" s="22">
        <v>16666307</v>
      </c>
      <c r="H15" s="22">
        <f>G15-D15</f>
        <v>-1636693</v>
      </c>
      <c r="I15" s="29">
        <f>IF(D15=0,"",ROUND(H15*100/D15,2))</f>
        <v>-8.94</v>
      </c>
    </row>
    <row r="16" spans="1:9" ht="16.5">
      <c r="A16" s="23" t="s">
        <v>23</v>
      </c>
      <c r="B16" s="22">
        <v>35000</v>
      </c>
      <c r="C16" s="22">
        <v>1886000</v>
      </c>
      <c r="D16" s="22">
        <v>1921000</v>
      </c>
      <c r="E16" s="22">
        <v>987146</v>
      </c>
      <c r="F16" s="22">
        <v>956035</v>
      </c>
      <c r="G16" s="22">
        <v>1943181</v>
      </c>
      <c r="H16" s="22">
        <f>G16-D16</f>
        <v>22181</v>
      </c>
      <c r="I16" s="29">
        <f>IF(D16=0,"",ROUND(H16*100/D16,2))</f>
        <v>1.15</v>
      </c>
    </row>
    <row r="17" spans="1:9" ht="16.5">
      <c r="A17" s="23" t="s">
        <v>24</v>
      </c>
      <c r="B17" s="22">
        <v>2719000</v>
      </c>
      <c r="C17" s="22">
        <v>8775000</v>
      </c>
      <c r="D17" s="22">
        <v>11494000</v>
      </c>
      <c r="E17" s="22">
        <v>2863381</v>
      </c>
      <c r="F17" s="22">
        <v>7496989</v>
      </c>
      <c r="G17" s="22">
        <v>10360370</v>
      </c>
      <c r="H17" s="22">
        <f>G17-D17</f>
        <v>-1133630</v>
      </c>
      <c r="I17" s="29">
        <f>IF(D17=0,"",ROUND(H17*100/D17,2))</f>
        <v>-9.86</v>
      </c>
    </row>
    <row r="18" spans="1:9" ht="16.5">
      <c r="A18" s="23" t="s">
        <v>25</v>
      </c>
      <c r="B18" s="22">
        <v>763000</v>
      </c>
      <c r="C18" s="22">
        <v>3021000</v>
      </c>
      <c r="D18" s="22">
        <v>3784000</v>
      </c>
      <c r="E18" s="22">
        <v>1971428</v>
      </c>
      <c r="F18" s="22">
        <v>2115133</v>
      </c>
      <c r="G18" s="22">
        <v>4086561</v>
      </c>
      <c r="H18" s="22">
        <f>G18-D18</f>
        <v>302561</v>
      </c>
      <c r="I18" s="29">
        <f>IF(D18=0,"",ROUND(H18*100/D18,2))</f>
        <v>8</v>
      </c>
    </row>
    <row r="19" spans="1:9" ht="16.5">
      <c r="A19" s="23" t="s">
        <v>26</v>
      </c>
      <c r="B19" s="22">
        <v>1057000</v>
      </c>
      <c r="C19" s="22">
        <v>11904000</v>
      </c>
      <c r="D19" s="22">
        <v>12961000</v>
      </c>
      <c r="E19" s="22">
        <v>24453509</v>
      </c>
      <c r="F19" s="22">
        <v>16044493</v>
      </c>
      <c r="G19" s="22">
        <v>40498002</v>
      </c>
      <c r="H19" s="22">
        <f>G19-D19</f>
        <v>27537002</v>
      </c>
      <c r="I19" s="29">
        <f>IF(D19=0,"",ROUND(H19*100/D19,2))</f>
        <v>212.46</v>
      </c>
    </row>
    <row r="20" spans="1:9" ht="16.5">
      <c r="A20" s="23" t="s">
        <v>27</v>
      </c>
      <c r="B20" s="22">
        <v>405000</v>
      </c>
      <c r="C20" s="22">
        <v>1367000</v>
      </c>
      <c r="D20" s="22">
        <v>1772000</v>
      </c>
      <c r="E20" s="22">
        <v>1029842</v>
      </c>
      <c r="F20" s="22">
        <v>1145502</v>
      </c>
      <c r="G20" s="22">
        <v>2175344</v>
      </c>
      <c r="H20" s="22">
        <f>G20-D20</f>
        <v>403344</v>
      </c>
      <c r="I20" s="29">
        <f>IF(D20=0,"",ROUND(H20*100/D20,2))</f>
        <v>22.76</v>
      </c>
    </row>
    <row r="21" spans="1:9" ht="16.5">
      <c r="A21" s="23" t="s">
        <v>28</v>
      </c>
      <c r="B21" s="22">
        <v>22890000</v>
      </c>
      <c r="C21" s="22">
        <v>76635000</v>
      </c>
      <c r="D21" s="22">
        <v>99525000</v>
      </c>
      <c r="E21" s="22">
        <v>55659104</v>
      </c>
      <c r="F21" s="22">
        <v>102142038</v>
      </c>
      <c r="G21" s="22">
        <v>157801142</v>
      </c>
      <c r="H21" s="22">
        <f>G21-D21</f>
        <v>58276142</v>
      </c>
      <c r="I21" s="29">
        <f>IF(D21=0,"",ROUND(H21*100/D21,2))</f>
        <v>58.55</v>
      </c>
    </row>
    <row r="22" spans="1:9" ht="16.5">
      <c r="A22" s="23" t="s">
        <v>29</v>
      </c>
      <c r="B22" s="22">
        <v>6170000</v>
      </c>
      <c r="C22" s="22">
        <v>20377000</v>
      </c>
      <c r="D22" s="22">
        <v>26547000</v>
      </c>
      <c r="E22" s="22">
        <v>22252647</v>
      </c>
      <c r="F22" s="22">
        <v>33318821</v>
      </c>
      <c r="G22" s="22">
        <v>55571468</v>
      </c>
      <c r="H22" s="22">
        <f>G22-D22</f>
        <v>29024468</v>
      </c>
      <c r="I22" s="29">
        <f>IF(D22=0,"",ROUND(H22*100/D22,2))</f>
        <v>109.33</v>
      </c>
    </row>
    <row r="23" spans="1:9" ht="16.5">
      <c r="A23" s="23" t="s">
        <v>30</v>
      </c>
      <c r="B23" s="22">
        <v>0</v>
      </c>
      <c r="C23" s="22">
        <v>662000</v>
      </c>
      <c r="D23" s="22">
        <v>662000</v>
      </c>
      <c r="E23" s="22">
        <v>0</v>
      </c>
      <c r="F23" s="22">
        <v>661226</v>
      </c>
      <c r="G23" s="22">
        <v>661226</v>
      </c>
      <c r="H23" s="22">
        <f>G23-D23</f>
        <v>-774</v>
      </c>
      <c r="I23" s="29">
        <f>IF(D23=0,"",ROUND(H23*100/D23,2))</f>
        <v>-0.12</v>
      </c>
    </row>
    <row r="24" spans="1:9" ht="16.5">
      <c r="A24" s="23" t="s">
        <v>31</v>
      </c>
      <c r="B24" s="22">
        <v>0</v>
      </c>
      <c r="C24" s="22">
        <v>674000</v>
      </c>
      <c r="D24" s="22">
        <v>674000</v>
      </c>
      <c r="E24" s="22">
        <v>911325</v>
      </c>
      <c r="F24" s="22">
        <v>508508</v>
      </c>
      <c r="G24" s="22">
        <v>1419833</v>
      </c>
      <c r="H24" s="22">
        <f>G24-D24</f>
        <v>745833</v>
      </c>
      <c r="I24" s="29">
        <f>IF(D24=0,"",ROUND(H24*100/D24,2))</f>
        <v>110.66</v>
      </c>
    </row>
    <row r="25" spans="1:9" ht="16.5">
      <c r="A25" s="23" t="s">
        <v>32</v>
      </c>
      <c r="B25" s="22">
        <v>9274000</v>
      </c>
      <c r="C25" s="22">
        <v>23291000</v>
      </c>
      <c r="D25" s="22">
        <v>32565000</v>
      </c>
      <c r="E25" s="22">
        <v>56749124</v>
      </c>
      <c r="F25" s="22">
        <v>47386870</v>
      </c>
      <c r="G25" s="22">
        <v>104135994</v>
      </c>
      <c r="H25" s="22">
        <f>G25-D25</f>
        <v>71570994</v>
      </c>
      <c r="I25" s="29">
        <f>IF(D25=0,"",ROUND(H25*100/D25,2))</f>
        <v>219.78</v>
      </c>
    </row>
    <row r="26" spans="1:9" ht="16.5">
      <c r="A26" s="23" t="s">
        <v>33</v>
      </c>
      <c r="B26" s="22">
        <v>1882000</v>
      </c>
      <c r="C26" s="22">
        <v>3665000</v>
      </c>
      <c r="D26" s="22">
        <v>5547000</v>
      </c>
      <c r="E26" s="22">
        <v>30403159</v>
      </c>
      <c r="F26" s="22">
        <v>7739801</v>
      </c>
      <c r="G26" s="22">
        <v>38142960</v>
      </c>
      <c r="H26" s="22">
        <f>G26-D26</f>
        <v>32595960</v>
      </c>
      <c r="I26" s="29">
        <f>IF(D26=0,"",ROUND(H26*100/D26,2))</f>
        <v>587.63</v>
      </c>
    </row>
    <row r="27" spans="1:9" ht="16.5">
      <c r="A27" s="23" t="s">
        <v>34</v>
      </c>
      <c r="B27" s="22">
        <v>7392000</v>
      </c>
      <c r="C27" s="22">
        <v>19626000</v>
      </c>
      <c r="D27" s="22">
        <v>27018000</v>
      </c>
      <c r="E27" s="22">
        <v>26345965</v>
      </c>
      <c r="F27" s="22">
        <v>39647069</v>
      </c>
      <c r="G27" s="22">
        <v>65993034</v>
      </c>
      <c r="H27" s="22">
        <f>G27-D27</f>
        <v>38975034</v>
      </c>
      <c r="I27" s="29">
        <f>IF(D27=0,"",ROUND(H27*100/D27,2))</f>
        <v>144.26</v>
      </c>
    </row>
    <row r="28" spans="1:9" ht="16.5">
      <c r="A28" s="23" t="s">
        <v>35</v>
      </c>
      <c r="B28" s="22">
        <v>3339000</v>
      </c>
      <c r="C28" s="22">
        <v>6844000</v>
      </c>
      <c r="D28" s="22">
        <v>10183000</v>
      </c>
      <c r="E28" s="22">
        <v>7495712</v>
      </c>
      <c r="F28" s="22">
        <v>7051145</v>
      </c>
      <c r="G28" s="22">
        <v>14546857</v>
      </c>
      <c r="H28" s="22">
        <f>G28-D28</f>
        <v>4363857</v>
      </c>
      <c r="I28" s="29">
        <f>IF(D28=0,"",ROUND(H28*100/D28,2))</f>
        <v>42.85</v>
      </c>
    </row>
    <row r="29" spans="1:9" ht="16.5">
      <c r="A29" s="23" t="s">
        <v>36</v>
      </c>
      <c r="B29" s="22">
        <v>136000</v>
      </c>
      <c r="C29" s="22">
        <v>1708000</v>
      </c>
      <c r="D29" s="22">
        <v>1844000</v>
      </c>
      <c r="E29" s="22">
        <v>1187630</v>
      </c>
      <c r="F29" s="22">
        <v>1880460</v>
      </c>
      <c r="G29" s="22">
        <v>3068090</v>
      </c>
      <c r="H29" s="22">
        <f>G29-D29</f>
        <v>1224090</v>
      </c>
      <c r="I29" s="29">
        <f>IF(D29=0,"",ROUND(H29*100/D29,2))</f>
        <v>66.38</v>
      </c>
    </row>
    <row r="30" spans="1:9" ht="16.5">
      <c r="A30" s="23" t="s">
        <v>37</v>
      </c>
      <c r="B30" s="22">
        <v>0</v>
      </c>
      <c r="C30" s="22">
        <v>0</v>
      </c>
      <c r="D30" s="22">
        <v>0</v>
      </c>
      <c r="E30" s="22">
        <v>0</v>
      </c>
      <c r="F30" s="22">
        <v>13080</v>
      </c>
      <c r="G30" s="22">
        <v>13080</v>
      </c>
      <c r="H30" s="22">
        <f>G30-D30</f>
        <v>13080</v>
      </c>
      <c r="I30" s="29">
        <f>IF(D30=0,"",ROUND(H30*100/D30,2))</f>
      </c>
    </row>
    <row r="31" spans="1:9" ht="16.5">
      <c r="A31" s="23" t="s">
        <v>38</v>
      </c>
      <c r="B31" s="22">
        <v>94000</v>
      </c>
      <c r="C31" s="22">
        <v>825000</v>
      </c>
      <c r="D31" s="22">
        <v>919000</v>
      </c>
      <c r="E31" s="22">
        <v>101700</v>
      </c>
      <c r="F31" s="22">
        <v>63500</v>
      </c>
      <c r="G31" s="22">
        <v>165200</v>
      </c>
      <c r="H31" s="22">
        <f>G31-D31</f>
        <v>-753800</v>
      </c>
      <c r="I31" s="29">
        <f>IF(D31=0,"",ROUND(H31*100/D31,2))</f>
        <v>-82.02</v>
      </c>
    </row>
    <row r="32" spans="1:9" ht="16.5">
      <c r="A32" s="23" t="s">
        <v>39</v>
      </c>
      <c r="B32" s="22">
        <v>1688000</v>
      </c>
      <c r="C32" s="22">
        <v>2774000</v>
      </c>
      <c r="D32" s="22">
        <v>4462000</v>
      </c>
      <c r="E32" s="22">
        <v>3153702</v>
      </c>
      <c r="F32" s="22">
        <v>2090559</v>
      </c>
      <c r="G32" s="22">
        <v>5244261</v>
      </c>
      <c r="H32" s="22">
        <f>G32-D32</f>
        <v>782261</v>
      </c>
      <c r="I32" s="29">
        <f>IF(D32=0,"",ROUND(H32*100/D32,2))</f>
        <v>17.53</v>
      </c>
    </row>
    <row r="33" spans="1:9" ht="16.5">
      <c r="A33" s="23" t="s">
        <v>40</v>
      </c>
      <c r="B33" s="22">
        <v>1421000</v>
      </c>
      <c r="C33" s="22">
        <v>1537000</v>
      </c>
      <c r="D33" s="22">
        <v>2958000</v>
      </c>
      <c r="E33" s="22">
        <v>3052680</v>
      </c>
      <c r="F33" s="22">
        <v>3003546</v>
      </c>
      <c r="G33" s="22">
        <v>6056226</v>
      </c>
      <c r="H33" s="22">
        <f>G33-D33</f>
        <v>3098226</v>
      </c>
      <c r="I33" s="29">
        <f>IF(D33=0,"",ROUND(H33*100/D33,2))</f>
        <v>104.74</v>
      </c>
    </row>
    <row r="34" spans="1:9" ht="16.5">
      <c r="A34" s="23" t="s">
        <v>41</v>
      </c>
      <c r="B34" s="22">
        <v>118855000</v>
      </c>
      <c r="C34" s="22">
        <v>25746000</v>
      </c>
      <c r="D34" s="22">
        <v>144601000</v>
      </c>
      <c r="E34" s="22">
        <v>107523757</v>
      </c>
      <c r="F34" s="22">
        <v>31419161</v>
      </c>
      <c r="G34" s="22">
        <v>138942918</v>
      </c>
      <c r="H34" s="22">
        <f>G34-D34</f>
        <v>-5658082</v>
      </c>
      <c r="I34" s="29">
        <f>IF(D34=0,"",ROUND(H34*100/D34,2))</f>
        <v>-3.91</v>
      </c>
    </row>
    <row r="35" spans="1:9" ht="33">
      <c r="A35" s="23" t="s">
        <v>42</v>
      </c>
      <c r="B35" s="22">
        <v>79735000</v>
      </c>
      <c r="C35" s="22">
        <v>20045000</v>
      </c>
      <c r="D35" s="22">
        <v>99780000</v>
      </c>
      <c r="E35" s="22">
        <v>68718837</v>
      </c>
      <c r="F35" s="22">
        <v>25623269</v>
      </c>
      <c r="G35" s="22">
        <v>94342106</v>
      </c>
      <c r="H35" s="22">
        <f>G35-D35</f>
        <v>-5437894</v>
      </c>
      <c r="I35" s="29">
        <f>IF(D35=0,"",ROUND(H35*100/D35,2))</f>
        <v>-5.45</v>
      </c>
    </row>
    <row r="36" spans="1:9" ht="16.5">
      <c r="A36" s="23" t="s">
        <v>43</v>
      </c>
      <c r="B36" s="22">
        <v>16700000</v>
      </c>
      <c r="C36" s="22">
        <v>0</v>
      </c>
      <c r="D36" s="22">
        <v>16700000</v>
      </c>
      <c r="E36" s="22">
        <v>15794232</v>
      </c>
      <c r="F36" s="22">
        <v>0</v>
      </c>
      <c r="G36" s="22">
        <v>15794232</v>
      </c>
      <c r="H36" s="22">
        <f>G36-D36</f>
        <v>-905768</v>
      </c>
      <c r="I36" s="29">
        <f>IF(D36=0,"",ROUND(H36*100/D36,2))</f>
        <v>-5.42</v>
      </c>
    </row>
    <row r="37" spans="1:9" ht="16.5">
      <c r="A37" s="23" t="s">
        <v>44</v>
      </c>
      <c r="B37" s="22">
        <v>22420000</v>
      </c>
      <c r="C37" s="22">
        <v>5701000</v>
      </c>
      <c r="D37" s="22">
        <v>28121000</v>
      </c>
      <c r="E37" s="22">
        <v>23010688</v>
      </c>
      <c r="F37" s="22">
        <v>5795892</v>
      </c>
      <c r="G37" s="22">
        <v>28806580</v>
      </c>
      <c r="H37" s="22">
        <f>G37-D37</f>
        <v>685580</v>
      </c>
      <c r="I37" s="29">
        <f>IF(D37=0,"",ROUND(H37*100/D37,2))</f>
        <v>2.44</v>
      </c>
    </row>
    <row r="38" spans="1:9" ht="16.5">
      <c r="A38" s="23" t="s">
        <v>45</v>
      </c>
      <c r="B38" s="22">
        <v>0</v>
      </c>
      <c r="C38" s="22">
        <v>847000</v>
      </c>
      <c r="D38" s="22">
        <v>847000</v>
      </c>
      <c r="E38" s="22">
        <v>0</v>
      </c>
      <c r="F38" s="22">
        <v>853690</v>
      </c>
      <c r="G38" s="22">
        <v>853690</v>
      </c>
      <c r="H38" s="22">
        <f>G38-D38</f>
        <v>6690</v>
      </c>
      <c r="I38" s="29">
        <f>IF(D38=0,"",ROUND(H38*100/D38,2))</f>
        <v>0.79</v>
      </c>
    </row>
    <row r="39" spans="1:9" ht="16.5">
      <c r="A39" s="23" t="s">
        <v>46</v>
      </c>
      <c r="B39" s="22">
        <v>0</v>
      </c>
      <c r="C39" s="22">
        <v>350000</v>
      </c>
      <c r="D39" s="22">
        <v>350000</v>
      </c>
      <c r="E39" s="22">
        <v>0</v>
      </c>
      <c r="F39" s="22">
        <v>336845</v>
      </c>
      <c r="G39" s="22">
        <v>336845</v>
      </c>
      <c r="H39" s="22">
        <f>G39-D39</f>
        <v>-13155</v>
      </c>
      <c r="I39" s="29">
        <f>IF(D39=0,"",ROUND(H39*100/D39,2))</f>
        <v>-3.76</v>
      </c>
    </row>
    <row r="40" spans="1:9" ht="16.5">
      <c r="A40" s="23" t="s">
        <v>47</v>
      </c>
      <c r="B40" s="22">
        <v>0</v>
      </c>
      <c r="C40" s="22">
        <v>385000</v>
      </c>
      <c r="D40" s="22">
        <v>385000</v>
      </c>
      <c r="E40" s="22">
        <v>0</v>
      </c>
      <c r="F40" s="22">
        <v>309241</v>
      </c>
      <c r="G40" s="22">
        <v>309241</v>
      </c>
      <c r="H40" s="22">
        <f>G40-D40</f>
        <v>-75759</v>
      </c>
      <c r="I40" s="29">
        <f>IF(D40=0,"",ROUND(H40*100/D40,2))</f>
        <v>-19.68</v>
      </c>
    </row>
    <row r="41" spans="1:9" ht="16.5">
      <c r="A41" s="23" t="s">
        <v>48</v>
      </c>
      <c r="B41" s="22">
        <v>0</v>
      </c>
      <c r="C41" s="22">
        <v>50000</v>
      </c>
      <c r="D41" s="22">
        <v>50000</v>
      </c>
      <c r="E41" s="22">
        <v>0</v>
      </c>
      <c r="F41" s="22">
        <v>100928</v>
      </c>
      <c r="G41" s="22">
        <v>100928</v>
      </c>
      <c r="H41" s="22">
        <f>G41-D41</f>
        <v>50928</v>
      </c>
      <c r="I41" s="29">
        <f>IF(D41=0,"",ROUND(H41*100/D41,2))</f>
        <v>101.86</v>
      </c>
    </row>
    <row r="42" spans="1:9" ht="16.5">
      <c r="A42" s="23" t="s">
        <v>49</v>
      </c>
      <c r="B42" s="22">
        <v>0</v>
      </c>
      <c r="C42" s="22">
        <v>0</v>
      </c>
      <c r="D42" s="22">
        <v>0</v>
      </c>
      <c r="E42" s="22">
        <v>0</v>
      </c>
      <c r="F42" s="22">
        <v>281</v>
      </c>
      <c r="G42" s="22">
        <v>281</v>
      </c>
      <c r="H42" s="22">
        <f>G42-D42</f>
        <v>281</v>
      </c>
      <c r="I42" s="29">
        <f>IF(D42=0,"",ROUND(H42*100/D42,2))</f>
      </c>
    </row>
    <row r="43" spans="1:9" ht="16.5">
      <c r="A43" s="23" t="s">
        <v>50</v>
      </c>
      <c r="B43" s="22">
        <v>0</v>
      </c>
      <c r="C43" s="22">
        <v>62000</v>
      </c>
      <c r="D43" s="22">
        <v>62000</v>
      </c>
      <c r="E43" s="22">
        <v>0</v>
      </c>
      <c r="F43" s="22">
        <v>106395</v>
      </c>
      <c r="G43" s="22">
        <v>106395</v>
      </c>
      <c r="H43" s="22">
        <f>G43-D43</f>
        <v>44395</v>
      </c>
      <c r="I43" s="29">
        <f>IF(D43=0,"",ROUND(H43*100/D43,2))</f>
        <v>71.6</v>
      </c>
    </row>
    <row r="44" spans="1:9" ht="49.5">
      <c r="A44" s="23" t="s">
        <v>51</v>
      </c>
      <c r="B44" s="22">
        <v>21176000</v>
      </c>
      <c r="C44" s="22">
        <v>22493000</v>
      </c>
      <c r="D44" s="22">
        <v>43669000</v>
      </c>
      <c r="E44" s="22">
        <v>38714574</v>
      </c>
      <c r="F44" s="22">
        <v>31835017</v>
      </c>
      <c r="G44" s="22">
        <v>70549591</v>
      </c>
      <c r="H44" s="22">
        <f>G44-D44</f>
        <v>26880591</v>
      </c>
      <c r="I44" s="29">
        <f>IF(D44=0,"",ROUND(H44*100/D44,2))</f>
        <v>61.56</v>
      </c>
    </row>
    <row r="45" spans="1:9" ht="16.5">
      <c r="A45" s="23" t="s">
        <v>52</v>
      </c>
      <c r="B45" s="22">
        <v>80000</v>
      </c>
      <c r="C45" s="22">
        <v>50000</v>
      </c>
      <c r="D45" s="22">
        <v>130000</v>
      </c>
      <c r="E45" s="22">
        <v>0</v>
      </c>
      <c r="F45" s="22">
        <v>200821</v>
      </c>
      <c r="G45" s="22">
        <v>200821</v>
      </c>
      <c r="H45" s="22">
        <f>G45-D45</f>
        <v>70821</v>
      </c>
      <c r="I45" s="29">
        <f>IF(D45=0,"",ROUND(H45*100/D45,2))</f>
        <v>54.48</v>
      </c>
    </row>
    <row r="46" spans="1:9" ht="16.5">
      <c r="A46" s="23" t="s">
        <v>53</v>
      </c>
      <c r="B46" s="22">
        <v>18805000</v>
      </c>
      <c r="C46" s="22">
        <v>16502000</v>
      </c>
      <c r="D46" s="22">
        <v>35307000</v>
      </c>
      <c r="E46" s="22">
        <v>21687056</v>
      </c>
      <c r="F46" s="22">
        <v>19863069</v>
      </c>
      <c r="G46" s="22">
        <v>41550125</v>
      </c>
      <c r="H46" s="22">
        <f>G46-D46</f>
        <v>6243125</v>
      </c>
      <c r="I46" s="29">
        <f>IF(D46=0,"",ROUND(H46*100/D46,2))</f>
        <v>17.68</v>
      </c>
    </row>
    <row r="47" spans="1:9" ht="33">
      <c r="A47" s="23" t="s">
        <v>54</v>
      </c>
      <c r="B47" s="22">
        <v>0</v>
      </c>
      <c r="C47" s="22">
        <v>1567000</v>
      </c>
      <c r="D47" s="22">
        <v>1567000</v>
      </c>
      <c r="E47" s="22">
        <v>0</v>
      </c>
      <c r="F47" s="22">
        <v>2091555</v>
      </c>
      <c r="G47" s="22">
        <v>2091555</v>
      </c>
      <c r="H47" s="22">
        <f>G47-D47</f>
        <v>524555</v>
      </c>
      <c r="I47" s="29">
        <f>IF(D47=0,"",ROUND(H47*100/D47,2))</f>
        <v>33.48</v>
      </c>
    </row>
    <row r="48" spans="1:9" ht="16.5">
      <c r="A48" s="23" t="s">
        <v>55</v>
      </c>
      <c r="B48" s="22">
        <v>2291000</v>
      </c>
      <c r="C48" s="22">
        <v>4374000</v>
      </c>
      <c r="D48" s="22">
        <v>6665000</v>
      </c>
      <c r="E48" s="22">
        <v>17027518</v>
      </c>
      <c r="F48" s="22">
        <v>9679572</v>
      </c>
      <c r="G48" s="22">
        <v>26707090</v>
      </c>
      <c r="H48" s="22">
        <f>G48-D48</f>
        <v>20042090</v>
      </c>
      <c r="I48" s="29">
        <f>IF(D48=0,"",ROUND(H48*100/D48,2))</f>
        <v>300.71</v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0</v>
      </c>
      <c r="F49" s="22">
        <v>28964</v>
      </c>
      <c r="G49" s="22">
        <v>28964</v>
      </c>
      <c r="H49" s="22">
        <f>G49-D49</f>
        <v>28964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0</v>
      </c>
      <c r="F50" s="22">
        <v>28964</v>
      </c>
      <c r="G50" s="22">
        <v>28964</v>
      </c>
      <c r="H50" s="22">
        <f>G50-D50</f>
        <v>28964</v>
      </c>
      <c r="I50" s="29">
        <f>IF(D50=0,"",ROUND(H50*100/D50,2))</f>
      </c>
    </row>
    <row r="51" spans="1:9" ht="17.25" thickBot="1">
      <c r="A51" s="26" t="s">
        <v>58</v>
      </c>
      <c r="B51" s="27">
        <v>493568000</v>
      </c>
      <c r="C51" s="27">
        <v>241214000</v>
      </c>
      <c r="D51" s="27">
        <v>734782000</v>
      </c>
      <c r="E51" s="27">
        <v>599409556</v>
      </c>
      <c r="F51" s="27">
        <v>329120134</v>
      </c>
      <c r="G51" s="27">
        <v>928529690</v>
      </c>
      <c r="H51" s="27">
        <f>G51-D51</f>
        <v>193747690</v>
      </c>
      <c r="I51" s="30">
        <f>IF(D51=0,"",ROUND(H51*100/D51,2))</f>
        <v>26.37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2007-01-24T15:03:20Z</dcterms:created>
  <dcterms:modified xsi:type="dcterms:W3CDTF">2023-08-15T05:47:45Z</dcterms:modified>
  <cp:category/>
  <cp:version/>
  <cp:contentType/>
  <cp:contentStatus/>
</cp:coreProperties>
</file>